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2"/>
  </bookViews>
  <sheets>
    <sheet name="Suivi consommations" sheetId="1" r:id="rId1"/>
    <sheet name="Suivi factures" sheetId="2" r:id="rId2"/>
    <sheet name="contrôle consommations" sheetId="3" r:id="rId3"/>
    <sheet name="électricité" sheetId="4" r:id="rId4"/>
  </sheets>
  <definedNames/>
  <calcPr fullCalcOnLoad="1"/>
</workbook>
</file>

<file path=xl/sharedStrings.xml><?xml version="1.0" encoding="utf-8"?>
<sst xmlns="http://schemas.openxmlformats.org/spreadsheetml/2006/main" count="1723" uniqueCount="123">
  <si>
    <t>37700 SAINT-PIERRE-DES-CORPS</t>
  </si>
  <si>
    <t>Collège Pablo NERUDA</t>
  </si>
  <si>
    <t>37700 SAINT-PIERRE-des-CORPS</t>
  </si>
  <si>
    <t>27 rue du 23 février 1950</t>
  </si>
  <si>
    <t>Tél. 02 47 44 02 62 Fax 02 47 44 02 37</t>
  </si>
  <si>
    <t>Adéle : ce.0370767h@ac-orleans-tours.fr</t>
  </si>
  <si>
    <t>Fournisseur</t>
  </si>
  <si>
    <t>Facture n°</t>
  </si>
  <si>
    <t>Date</t>
  </si>
  <si>
    <t>TOTAL</t>
  </si>
  <si>
    <t>Exercice</t>
  </si>
  <si>
    <t>EDF</t>
  </si>
  <si>
    <t>Collège Pablo Neruda</t>
  </si>
  <si>
    <t xml:space="preserve">COMPTEUR GENERAL </t>
  </si>
  <si>
    <t>N</t>
  </si>
  <si>
    <t>(local EDF)</t>
  </si>
  <si>
    <t>Mois</t>
  </si>
  <si>
    <t>Anc.index</t>
  </si>
  <si>
    <t>Nouv.index</t>
  </si>
  <si>
    <t>Consommat.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</si>
  <si>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</si>
  <si>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</si>
  <si>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</si>
  <si>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</si>
  <si>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</si>
  <si>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</si>
  <si>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</si>
  <si>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</si>
  <si>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</si>
  <si>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</si>
  <si>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</si>
  <si>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</si>
  <si>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</t>
  </si>
  <si>
    <t>J</t>
  </si>
  <si>
    <t>(armoire électrique D-P)</t>
  </si>
  <si>
    <t>Rez chaussée bât. Administration</t>
  </si>
  <si>
    <t>( COMPTEUR HEURES )</t>
  </si>
  <si>
    <t>Coefficient</t>
  </si>
  <si>
    <t>Sous-Total</t>
  </si>
  <si>
    <t>HPH</t>
  </si>
  <si>
    <t>( KWH )</t>
  </si>
  <si>
    <t>HCH</t>
  </si>
  <si>
    <t>22/12/04 AU 24/01/05</t>
  </si>
  <si>
    <t>24/01/05 AU 18/02/05</t>
  </si>
  <si>
    <t>18/02/05 AU 23/03/05</t>
  </si>
  <si>
    <t>23/03/05 AU 22/04/05</t>
  </si>
  <si>
    <t>22/04/05 AU 20/05/05</t>
  </si>
  <si>
    <t>20/05/05 AU 22/06/05</t>
  </si>
  <si>
    <t>HPE</t>
  </si>
  <si>
    <t>HCE</t>
  </si>
  <si>
    <t>19/12/03 AU 22/01/04</t>
  </si>
  <si>
    <t>22/01/04 AU 19/02/04</t>
  </si>
  <si>
    <t>19/02/04 AU 23/03/04</t>
  </si>
  <si>
    <t>23/03/04 AU 23/04/04</t>
  </si>
  <si>
    <t>23/04/04 AU 18/05/04</t>
  </si>
  <si>
    <t>18/05/04 AU 22/06/04</t>
  </si>
  <si>
    <t>22/06/04 AU 23/07/04</t>
  </si>
  <si>
    <t>23/07/04 AU 20/08/04</t>
  </si>
  <si>
    <t>20/08/04 AU 22/09/04</t>
  </si>
  <si>
    <t>22/09/04 AU 21/10/04</t>
  </si>
  <si>
    <t>21/10/04 AU 22/11/04</t>
  </si>
  <si>
    <t>22/11/04 AU 22/12/04</t>
  </si>
  <si>
    <t>RELEVE CONSOMMATIONS MENSUELLES ET COMPARATIVES</t>
  </si>
  <si>
    <t>compteur général</t>
  </si>
  <si>
    <t>compteur cuisine</t>
  </si>
  <si>
    <t>ELECTRICITE</t>
  </si>
  <si>
    <t>?</t>
  </si>
  <si>
    <t>F</t>
  </si>
  <si>
    <t>M</t>
  </si>
  <si>
    <t>A</t>
  </si>
  <si>
    <t>S</t>
  </si>
  <si>
    <t>O</t>
  </si>
  <si>
    <t>D</t>
  </si>
  <si>
    <t>T</t>
  </si>
  <si>
    <t>APPARTEMENT N° 3 (loc.2° ét.) 2° étage gauche</t>
  </si>
  <si>
    <t>APPARTEMENT N° 4 (gest.) 1° étage gauche</t>
  </si>
  <si>
    <t>APPARTEMENT N° 5 (ppal-Adj.) 1° étage droite</t>
  </si>
  <si>
    <t>APPARTEMENT N° 6 Rez de chaussée bât.logt. (pallier)</t>
  </si>
  <si>
    <t>HP</t>
  </si>
  <si>
    <t>HC</t>
  </si>
  <si>
    <t>APPARTEMENT N° 2 (loc.2° ét.) 2° étage droite</t>
  </si>
  <si>
    <t>22/06/05 AU 20/07/05</t>
  </si>
  <si>
    <t>20/07/05 AU 25/08/05</t>
  </si>
  <si>
    <t>25/08/05 AU 22/09/05</t>
  </si>
  <si>
    <t>22/09/05 AU 21/10/05</t>
  </si>
  <si>
    <t>année 2002</t>
  </si>
  <si>
    <t>20/12/01 au 24/01/02</t>
  </si>
  <si>
    <t>24/01/02 au 22/02/02</t>
  </si>
  <si>
    <t>22/02/02 au 20/03/02</t>
  </si>
  <si>
    <t>20/03/02 au 19/04/02</t>
  </si>
  <si>
    <t>19/04/02 au 23/05/02</t>
  </si>
  <si>
    <t>23/05/02 au 20/06/02</t>
  </si>
  <si>
    <t>20/06/02 au 23/07/02</t>
  </si>
  <si>
    <t>23/07/02 au 23/08/02</t>
  </si>
  <si>
    <t>23/08/02 au 24/09/02</t>
  </si>
  <si>
    <t>24/09/02 au 22/10/02</t>
  </si>
  <si>
    <t>22/10/02 au 22/11/02</t>
  </si>
  <si>
    <t>22/11/02 au 20/12/02</t>
  </si>
  <si>
    <t>TOTAL ANNUEL HP+CH</t>
  </si>
  <si>
    <t>TOTAL ANNUEL HP+CE</t>
  </si>
  <si>
    <t>20/12/02 au 24/01/03</t>
  </si>
  <si>
    <t>24/01/03 au 20/02/03</t>
  </si>
  <si>
    <t>20/02/03 au 21/03/03</t>
  </si>
  <si>
    <t>21/03/03 au 22/04/03</t>
  </si>
  <si>
    <t>22/04/03 au 21/05/03</t>
  </si>
  <si>
    <t>21/05/03 au 23/06/03</t>
  </si>
  <si>
    <t>23/06/03 au 22/07/03</t>
  </si>
  <si>
    <t>22/07/03 au 21/08/03</t>
  </si>
  <si>
    <t xml:space="preserve">21/08/03 au 22/09/03 </t>
  </si>
  <si>
    <t>22/09/03 au 24/10/03</t>
  </si>
  <si>
    <t>24/10/03 au 20/11/03</t>
  </si>
  <si>
    <t>20/11/03 au 19/12/03</t>
  </si>
  <si>
    <t>TOTAL ANNUEL</t>
  </si>
  <si>
    <t>21/10/05 AU 23/11/05</t>
  </si>
  <si>
    <t>23/11/05 AU 20/12/05</t>
  </si>
  <si>
    <t>20/12/05 AU 20/01/06</t>
  </si>
  <si>
    <t>06023 00164 24</t>
  </si>
  <si>
    <t>20/01/06 AU 22/02/06</t>
  </si>
  <si>
    <t>06053 00399 41</t>
  </si>
  <si>
    <t>06083 00170 47</t>
  </si>
  <si>
    <t>22/02/06 AU 24/03/06</t>
  </si>
  <si>
    <t>MDT 66</t>
  </si>
  <si>
    <t>24/03/06 AU 20/04/06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</si>
</sst>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"/>
    <numFmt numFmtId="175" formatCode="0.0000"/>
    <numFmt numFmtId="176" formatCode="0.00000"/>
    <numFmt numFmtId="177" formatCode="0.000000"/>
    <numFmt numFmtId="178" formatCode="0.0000000"/>
    <numFmt numFmtId="179" formatCode="#,##0.000"/>
    <numFmt numFmtId="180" formatCode="_-* #,##0.0\ &quot;F&quot;_-;\-* #,##0.0\ &quot;F&quot;_-;_-* &quot;-&quot;??\ &quot;F&quot;_-;_-@_-"/>
    <numFmt numFmtId="181" formatCode="_-* #,##0\ &quot;F&quot;_-;\-* #,##0\ &quot;F&quot;_-;_-* &quot;-&quot;??\ &quot;F&quot;_-;_-@_-"/>
    <numFmt numFmtId="182" formatCode="0_ ;\-0\ "/>
    <numFmt numFmtId="183" formatCode="#,##0.0000"/>
    <numFmt numFmtId="184" formatCode="0.0"/>
    <numFmt numFmtId="185" formatCode="#,##0.00\ &quot;€&quot;"/>
    <numFmt numFmtId="186" formatCode="_-* #,##0.00\ [$€]_-;\-* #,##0.00\ [$€]_-;_-* &quot;-&quot;??\ [$€]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Book Antiqua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4" fillId="0" borderId="0" xfId="15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1" xfId="20" applyNumberFormat="1" applyBorder="1" applyAlignment="1">
      <alignment/>
    </xf>
    <xf numFmtId="3" fontId="0" fillId="0" borderId="0" xfId="0" applyNumberFormat="1" applyBorder="1" applyAlignment="1">
      <alignment/>
    </xf>
    <xf numFmtId="170" fontId="0" fillId="0" borderId="0" xfId="20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2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170" fontId="4" fillId="0" borderId="0" xfId="2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2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9" fontId="0" fillId="0" borderId="0" xfId="20" applyNumberFormat="1" applyBorder="1" applyAlignment="1">
      <alignment/>
    </xf>
    <xf numFmtId="0" fontId="0" fillId="0" borderId="1" xfId="0" applyBorder="1" applyAlignment="1">
      <alignment horizontal="center"/>
    </xf>
    <xf numFmtId="183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2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20" applyNumberFormat="1" applyBorder="1" applyAlignment="1">
      <alignment/>
    </xf>
    <xf numFmtId="14" fontId="0" fillId="0" borderId="0" xfId="0" applyNumberFormat="1" applyAlignment="1">
      <alignment/>
    </xf>
    <xf numFmtId="44" fontId="0" fillId="0" borderId="0" xfId="15" applyFont="1" applyAlignment="1">
      <alignment horizontal="center"/>
    </xf>
    <xf numFmtId="44" fontId="4" fillId="0" borderId="0" xfId="0" applyNumberFormat="1" applyFont="1" applyAlignment="1">
      <alignment/>
    </xf>
    <xf numFmtId="44" fontId="0" fillId="0" borderId="0" xfId="15" applyAlignment="1">
      <alignment/>
    </xf>
    <xf numFmtId="0" fontId="0" fillId="0" borderId="0" xfId="0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657225</xdr:colOff>
      <xdr:row>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4001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9"/>
  <sheetViews>
    <sheetView workbookViewId="0" topLeftCell="V113">
      <selection activeCell="AE144" sqref="AE144"/>
    </sheetView>
  </sheetViews>
  <sheetFormatPr defaultColWidth="11.421875" defaultRowHeight="12.75"/>
  <cols>
    <col min="4" max="4" width="13.00390625" style="0" customWidth="1"/>
    <col min="8" max="8" width="13.00390625" style="0" customWidth="1"/>
    <col min="11" max="11" width="12.7109375" style="0" bestFit="1" customWidth="1"/>
    <col min="12" max="12" width="13.00390625" style="0" customWidth="1"/>
    <col min="16" max="16" width="13.00390625" style="0" customWidth="1"/>
    <col min="20" max="20" width="13.00390625" style="0" customWidth="1"/>
    <col min="24" max="24" width="13.00390625" style="0" customWidth="1"/>
    <col min="28" max="28" width="13.00390625" style="0" customWidth="1"/>
    <col min="32" max="32" width="13.00390625" style="0" customWidth="1"/>
  </cols>
  <sheetData>
    <row r="1" spans="3:31" ht="12.75">
      <c r="C1" s="7">
        <v>1999</v>
      </c>
      <c r="G1" s="7">
        <v>2000</v>
      </c>
      <c r="K1" s="7">
        <v>2001</v>
      </c>
      <c r="O1" s="7">
        <v>2002</v>
      </c>
      <c r="S1" s="7">
        <v>2003</v>
      </c>
      <c r="W1" s="7">
        <v>2004</v>
      </c>
      <c r="AA1" s="7">
        <v>2005</v>
      </c>
      <c r="AE1" s="7">
        <v>2006</v>
      </c>
    </row>
    <row r="3" spans="1:32" ht="12.75">
      <c r="A3" t="s">
        <v>15</v>
      </c>
      <c r="B3" t="s">
        <v>13</v>
      </c>
      <c r="D3" t="s">
        <v>14</v>
      </c>
      <c r="E3" t="s">
        <v>15</v>
      </c>
      <c r="F3" t="s">
        <v>13</v>
      </c>
      <c r="H3" t="s">
        <v>14</v>
      </c>
      <c r="I3" t="s">
        <v>15</v>
      </c>
      <c r="J3" t="s">
        <v>13</v>
      </c>
      <c r="L3" t="s">
        <v>78</v>
      </c>
      <c r="M3" t="s">
        <v>15</v>
      </c>
      <c r="N3" t="s">
        <v>13</v>
      </c>
      <c r="P3" t="s">
        <v>14</v>
      </c>
      <c r="Q3" t="s">
        <v>15</v>
      </c>
      <c r="R3" t="s">
        <v>13</v>
      </c>
      <c r="T3" t="s">
        <v>14</v>
      </c>
      <c r="U3" t="s">
        <v>15</v>
      </c>
      <c r="V3" t="s">
        <v>13</v>
      </c>
      <c r="X3" t="s">
        <v>14</v>
      </c>
      <c r="Y3" t="s">
        <v>15</v>
      </c>
      <c r="Z3" t="s">
        <v>13</v>
      </c>
      <c r="AB3" t="s">
        <v>14</v>
      </c>
      <c r="AC3" t="s">
        <v>15</v>
      </c>
      <c r="AD3" t="s">
        <v>13</v>
      </c>
      <c r="AF3" t="s">
        <v>14</v>
      </c>
    </row>
    <row r="4" spans="1:32" ht="12.75">
      <c r="A4" s="8" t="s">
        <v>16</v>
      </c>
      <c r="B4" s="8" t="s">
        <v>17</v>
      </c>
      <c r="C4" s="8" t="s">
        <v>18</v>
      </c>
      <c r="D4" s="8" t="s">
        <v>19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16</v>
      </c>
      <c r="J4" s="8" t="s">
        <v>17</v>
      </c>
      <c r="K4" s="8" t="s">
        <v>18</v>
      </c>
      <c r="L4" s="8" t="s">
        <v>19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16</v>
      </c>
      <c r="V4" s="8" t="s">
        <v>17</v>
      </c>
      <c r="W4" s="8" t="s">
        <v>18</v>
      </c>
      <c r="X4" s="8" t="s">
        <v>19</v>
      </c>
      <c r="Y4" s="8" t="s">
        <v>16</v>
      </c>
      <c r="Z4" s="8" t="s">
        <v>17</v>
      </c>
      <c r="AA4" s="8" t="s">
        <v>18</v>
      </c>
      <c r="AB4" s="8" t="s">
        <v>19</v>
      </c>
      <c r="AC4" s="8" t="s">
        <v>16</v>
      </c>
      <c r="AD4" s="8" t="s">
        <v>17</v>
      </c>
      <c r="AE4" s="8" t="s">
        <v>18</v>
      </c>
      <c r="AF4" s="8" t="s">
        <v>19</v>
      </c>
    </row>
    <row r="5" spans="1:32" ht="12.75">
      <c r="A5" s="1" t="s">
        <v>20</v>
      </c>
      <c r="B5" s="10">
        <v>64020</v>
      </c>
      <c r="C5" s="11">
        <v>66648</v>
      </c>
      <c r="D5" s="10">
        <f aca="true" t="shared" si="0" ref="D5:D16">SUM(C5-B5)</f>
        <v>2628</v>
      </c>
      <c r="E5" s="1" t="s">
        <v>20</v>
      </c>
      <c r="F5" s="10">
        <v>89984</v>
      </c>
      <c r="G5" s="11">
        <v>93302</v>
      </c>
      <c r="H5" s="10">
        <f aca="true" t="shared" si="1" ref="H5:H15">SUM(G5-F5)</f>
        <v>3318</v>
      </c>
      <c r="I5" s="1" t="s">
        <v>20</v>
      </c>
      <c r="J5" s="10"/>
      <c r="K5" s="11">
        <v>13804</v>
      </c>
      <c r="L5" s="10">
        <f aca="true" t="shared" si="2" ref="L5:L16">SUM(K5-J5)</f>
        <v>13804</v>
      </c>
      <c r="M5" s="1" t="s">
        <v>20</v>
      </c>
      <c r="N5" s="10">
        <v>40646</v>
      </c>
      <c r="O5" s="11">
        <v>47246</v>
      </c>
      <c r="P5" s="10">
        <f aca="true" t="shared" si="3" ref="P5:P16">SUM(O5-N5)</f>
        <v>6600</v>
      </c>
      <c r="Q5" s="1" t="s">
        <v>20</v>
      </c>
      <c r="R5" s="10">
        <v>73285</v>
      </c>
      <c r="S5" s="11">
        <v>81482</v>
      </c>
      <c r="T5" s="10">
        <f aca="true" t="shared" si="4" ref="T5:T16">SUM(S5-R5)</f>
        <v>8197</v>
      </c>
      <c r="U5" s="1" t="s">
        <v>20</v>
      </c>
      <c r="V5" s="10">
        <v>106792</v>
      </c>
      <c r="W5" s="11">
        <v>114874</v>
      </c>
      <c r="X5" s="10">
        <f aca="true" t="shared" si="5" ref="X5:X16">SUM(W5-V5)</f>
        <v>8082</v>
      </c>
      <c r="Y5" s="1" t="s">
        <v>20</v>
      </c>
      <c r="Z5" s="10">
        <v>139035</v>
      </c>
      <c r="AA5" s="11">
        <v>146678</v>
      </c>
      <c r="AB5" s="10">
        <f aca="true" t="shared" si="6" ref="AB5:AB16">SUM(AA5-Z5)</f>
        <v>7643</v>
      </c>
      <c r="AC5" s="1" t="s">
        <v>20</v>
      </c>
      <c r="AD5" s="10">
        <v>172001</v>
      </c>
      <c r="AE5" s="11">
        <v>181023</v>
      </c>
      <c r="AF5" s="10">
        <f aca="true" t="shared" si="7" ref="AF5:AF16">SUM(AE5-AD5)</f>
        <v>9022</v>
      </c>
    </row>
    <row r="6" spans="1:32" ht="12.75">
      <c r="A6" s="1" t="s">
        <v>21</v>
      </c>
      <c r="B6" s="10">
        <v>66648</v>
      </c>
      <c r="C6" s="11">
        <v>68644</v>
      </c>
      <c r="D6" s="10">
        <f t="shared" si="0"/>
        <v>1996</v>
      </c>
      <c r="E6" s="1" t="s">
        <v>21</v>
      </c>
      <c r="F6" s="10">
        <f>SUM(G5)</f>
        <v>93302</v>
      </c>
      <c r="G6" s="11">
        <v>96620</v>
      </c>
      <c r="H6" s="10">
        <f t="shared" si="1"/>
        <v>3318</v>
      </c>
      <c r="I6" s="1" t="s">
        <v>21</v>
      </c>
      <c r="J6" s="10">
        <f>SUM(K5)</f>
        <v>13804</v>
      </c>
      <c r="K6" s="11">
        <v>19813</v>
      </c>
      <c r="L6" s="10">
        <f t="shared" si="2"/>
        <v>6009</v>
      </c>
      <c r="M6" s="1" t="s">
        <v>21</v>
      </c>
      <c r="N6" s="10">
        <f>SUM(O5)</f>
        <v>47246</v>
      </c>
      <c r="O6" s="11">
        <v>52571</v>
      </c>
      <c r="P6" s="10">
        <f t="shared" si="3"/>
        <v>5325</v>
      </c>
      <c r="Q6" s="1" t="s">
        <v>21</v>
      </c>
      <c r="R6" s="10">
        <f>SUM(S5)</f>
        <v>81482</v>
      </c>
      <c r="S6" s="11">
        <v>86442</v>
      </c>
      <c r="T6" s="10">
        <f t="shared" si="4"/>
        <v>4960</v>
      </c>
      <c r="U6" s="1" t="s">
        <v>21</v>
      </c>
      <c r="V6" s="10">
        <f>SUM(W5)</f>
        <v>114874</v>
      </c>
      <c r="W6" s="11">
        <v>120911</v>
      </c>
      <c r="X6" s="10">
        <f t="shared" si="5"/>
        <v>6037</v>
      </c>
      <c r="Y6" s="1" t="s">
        <v>21</v>
      </c>
      <c r="Z6" s="10">
        <f>SUM(AA5)</f>
        <v>146678</v>
      </c>
      <c r="AA6" s="11">
        <v>150892</v>
      </c>
      <c r="AB6" s="10">
        <f t="shared" si="6"/>
        <v>4214</v>
      </c>
      <c r="AC6" s="1" t="s">
        <v>21</v>
      </c>
      <c r="AD6" s="10">
        <f>SUM(AE5)</f>
        <v>181023</v>
      </c>
      <c r="AE6" s="11">
        <v>185136</v>
      </c>
      <c r="AF6" s="10">
        <f t="shared" si="7"/>
        <v>4113</v>
      </c>
    </row>
    <row r="7" spans="1:32" ht="12.75">
      <c r="A7" s="1" t="s">
        <v>22</v>
      </c>
      <c r="B7" s="10">
        <v>68644</v>
      </c>
      <c r="C7" s="11">
        <v>71530</v>
      </c>
      <c r="D7" s="10">
        <f t="shared" si="0"/>
        <v>2886</v>
      </c>
      <c r="E7" s="1" t="s">
        <v>22</v>
      </c>
      <c r="F7" s="10">
        <f aca="true" t="shared" si="8" ref="F7:F16">SUM(G6)</f>
        <v>96620</v>
      </c>
      <c r="G7" s="11">
        <v>99963</v>
      </c>
      <c r="H7" s="10">
        <f t="shared" si="1"/>
        <v>3343</v>
      </c>
      <c r="I7" s="1" t="s">
        <v>22</v>
      </c>
      <c r="J7" s="10">
        <f aca="true" t="shared" si="9" ref="J7:J16">SUM(K6)</f>
        <v>19813</v>
      </c>
      <c r="K7" s="11">
        <v>32996</v>
      </c>
      <c r="L7" s="10">
        <f t="shared" si="2"/>
        <v>13183</v>
      </c>
      <c r="M7" s="1" t="s">
        <v>22</v>
      </c>
      <c r="N7" s="10">
        <f aca="true" t="shared" si="10" ref="N7:N16">SUM(O6)</f>
        <v>52571</v>
      </c>
      <c r="O7" s="11">
        <v>55796</v>
      </c>
      <c r="P7" s="10">
        <f t="shared" si="3"/>
        <v>3225</v>
      </c>
      <c r="Q7" s="1" t="s">
        <v>22</v>
      </c>
      <c r="R7" s="10">
        <f aca="true" t="shared" si="11" ref="R7:R16">SUM(S6)</f>
        <v>86442</v>
      </c>
      <c r="S7" s="11">
        <v>92909</v>
      </c>
      <c r="T7" s="10">
        <f t="shared" si="4"/>
        <v>6467</v>
      </c>
      <c r="U7" s="1" t="s">
        <v>22</v>
      </c>
      <c r="V7" s="10">
        <f aca="true" t="shared" si="12" ref="V7:V16">SUM(W6)</f>
        <v>120911</v>
      </c>
      <c r="W7" s="11">
        <v>126395</v>
      </c>
      <c r="X7" s="10">
        <f t="shared" si="5"/>
        <v>5484</v>
      </c>
      <c r="Y7" s="1" t="s">
        <v>22</v>
      </c>
      <c r="Z7" s="10">
        <f aca="true" t="shared" si="13" ref="Z7:Z16">SUM(AA6)</f>
        <v>150892</v>
      </c>
      <c r="AA7" s="11">
        <v>158469</v>
      </c>
      <c r="AB7" s="10">
        <f t="shared" si="6"/>
        <v>7577</v>
      </c>
      <c r="AC7" s="1" t="s">
        <v>22</v>
      </c>
      <c r="AD7" s="10">
        <f aca="true" t="shared" si="14" ref="AD7:AD16">SUM(AE6)</f>
        <v>185136</v>
      </c>
      <c r="AE7" s="11">
        <v>191536</v>
      </c>
      <c r="AF7" s="10">
        <f t="shared" si="7"/>
        <v>6400</v>
      </c>
    </row>
    <row r="8" spans="1:32" ht="12.75">
      <c r="A8" s="1" t="s">
        <v>23</v>
      </c>
      <c r="B8" s="10">
        <v>71530</v>
      </c>
      <c r="C8" s="11">
        <v>73630</v>
      </c>
      <c r="D8" s="10">
        <f t="shared" si="0"/>
        <v>2100</v>
      </c>
      <c r="E8" s="1" t="s">
        <v>23</v>
      </c>
      <c r="F8" s="10">
        <f t="shared" si="8"/>
        <v>99963</v>
      </c>
      <c r="G8" s="11">
        <v>102143</v>
      </c>
      <c r="H8" s="10">
        <f t="shared" si="1"/>
        <v>2180</v>
      </c>
      <c r="I8" s="1" t="s">
        <v>23</v>
      </c>
      <c r="J8" s="10">
        <v>0</v>
      </c>
      <c r="K8" s="11">
        <v>5397</v>
      </c>
      <c r="L8" s="10">
        <f t="shared" si="2"/>
        <v>5397</v>
      </c>
      <c r="M8" s="1" t="s">
        <v>23</v>
      </c>
      <c r="N8" s="10">
        <f t="shared" si="10"/>
        <v>55796</v>
      </c>
      <c r="O8" s="11">
        <v>59010</v>
      </c>
      <c r="P8" s="10">
        <f t="shared" si="3"/>
        <v>3214</v>
      </c>
      <c r="Q8" s="1" t="s">
        <v>23</v>
      </c>
      <c r="R8" s="10">
        <v>56228</v>
      </c>
      <c r="S8" s="11">
        <v>60366</v>
      </c>
      <c r="T8" s="10">
        <f t="shared" si="4"/>
        <v>4138</v>
      </c>
      <c r="U8" s="1" t="s">
        <v>23</v>
      </c>
      <c r="V8" s="10">
        <v>81690</v>
      </c>
      <c r="W8" s="11">
        <v>86095</v>
      </c>
      <c r="X8" s="10">
        <f t="shared" si="5"/>
        <v>4405</v>
      </c>
      <c r="Y8" s="1" t="s">
        <v>23</v>
      </c>
      <c r="Z8" s="10">
        <v>108004</v>
      </c>
      <c r="AA8" s="11">
        <v>112583</v>
      </c>
      <c r="AB8" s="10">
        <f t="shared" si="6"/>
        <v>4579</v>
      </c>
      <c r="AC8" s="1" t="s">
        <v>23</v>
      </c>
      <c r="AD8" s="10">
        <v>134813</v>
      </c>
      <c r="AE8" s="11">
        <v>138810</v>
      </c>
      <c r="AF8" s="10">
        <f t="shared" si="7"/>
        <v>3997</v>
      </c>
    </row>
    <row r="9" spans="1:32" ht="12.75">
      <c r="A9" s="1" t="s">
        <v>24</v>
      </c>
      <c r="B9" s="10">
        <v>73630</v>
      </c>
      <c r="C9" s="11">
        <v>76213</v>
      </c>
      <c r="D9" s="10">
        <f t="shared" si="0"/>
        <v>2583</v>
      </c>
      <c r="E9" s="1" t="s">
        <v>24</v>
      </c>
      <c r="F9" s="10">
        <f t="shared" si="8"/>
        <v>102143</v>
      </c>
      <c r="G9" s="11">
        <v>103574</v>
      </c>
      <c r="H9" s="10">
        <f t="shared" si="1"/>
        <v>1431</v>
      </c>
      <c r="I9" s="1" t="s">
        <v>24</v>
      </c>
      <c r="J9" s="10">
        <f t="shared" si="9"/>
        <v>5397</v>
      </c>
      <c r="K9" s="11">
        <v>11193</v>
      </c>
      <c r="L9" s="10">
        <f t="shared" si="2"/>
        <v>5796</v>
      </c>
      <c r="M9" s="1" t="s">
        <v>24</v>
      </c>
      <c r="N9" s="10">
        <v>29093</v>
      </c>
      <c r="O9" s="11">
        <v>39520</v>
      </c>
      <c r="P9" s="10">
        <f t="shared" si="3"/>
        <v>10427</v>
      </c>
      <c r="Q9" s="1" t="s">
        <v>24</v>
      </c>
      <c r="R9" s="10">
        <f t="shared" si="11"/>
        <v>60366</v>
      </c>
      <c r="S9" s="11">
        <v>64186</v>
      </c>
      <c r="T9" s="10">
        <f t="shared" si="4"/>
        <v>3820</v>
      </c>
      <c r="U9" s="1" t="s">
        <v>24</v>
      </c>
      <c r="V9" s="10">
        <f t="shared" si="12"/>
        <v>86095</v>
      </c>
      <c r="W9" s="11">
        <v>90953</v>
      </c>
      <c r="X9" s="10">
        <f t="shared" si="5"/>
        <v>4858</v>
      </c>
      <c r="Y9" s="1" t="s">
        <v>24</v>
      </c>
      <c r="Z9" s="10">
        <f t="shared" si="13"/>
        <v>112583</v>
      </c>
      <c r="AA9" s="11">
        <v>117437</v>
      </c>
      <c r="AB9" s="10">
        <f t="shared" si="6"/>
        <v>4854</v>
      </c>
      <c r="AC9" s="1" t="s">
        <v>24</v>
      </c>
      <c r="AD9" s="10">
        <f t="shared" si="14"/>
        <v>138810</v>
      </c>
      <c r="AE9" s="11"/>
      <c r="AF9" s="10">
        <f t="shared" si="7"/>
        <v>-138810</v>
      </c>
    </row>
    <row r="10" spans="1:32" ht="12.75">
      <c r="A10" s="1" t="s">
        <v>25</v>
      </c>
      <c r="B10" s="10">
        <v>76213</v>
      </c>
      <c r="C10" s="11">
        <v>78322</v>
      </c>
      <c r="D10" s="10">
        <f t="shared" si="0"/>
        <v>2109</v>
      </c>
      <c r="E10" s="1" t="s">
        <v>25</v>
      </c>
      <c r="F10" s="10">
        <f t="shared" si="8"/>
        <v>103574</v>
      </c>
      <c r="G10" s="11">
        <v>105005</v>
      </c>
      <c r="H10" s="10">
        <f t="shared" si="1"/>
        <v>1431</v>
      </c>
      <c r="I10" s="1" t="s">
        <v>25</v>
      </c>
      <c r="J10" s="10">
        <f t="shared" si="9"/>
        <v>11193</v>
      </c>
      <c r="K10" s="11">
        <v>15683</v>
      </c>
      <c r="L10" s="10">
        <f t="shared" si="2"/>
        <v>4490</v>
      </c>
      <c r="M10" s="1" t="s">
        <v>25</v>
      </c>
      <c r="N10" s="10">
        <f t="shared" si="10"/>
        <v>39520</v>
      </c>
      <c r="O10" s="11">
        <v>43478</v>
      </c>
      <c r="P10" s="10">
        <f t="shared" si="3"/>
        <v>3958</v>
      </c>
      <c r="Q10" s="1" t="s">
        <v>25</v>
      </c>
      <c r="R10" s="10">
        <f t="shared" si="11"/>
        <v>64186</v>
      </c>
      <c r="S10" s="11">
        <v>67673</v>
      </c>
      <c r="T10" s="10">
        <f t="shared" si="4"/>
        <v>3487</v>
      </c>
      <c r="U10" s="1" t="s">
        <v>25</v>
      </c>
      <c r="V10" s="10">
        <f t="shared" si="12"/>
        <v>90953</v>
      </c>
      <c r="W10" s="11">
        <v>95464</v>
      </c>
      <c r="X10" s="10">
        <f t="shared" si="5"/>
        <v>4511</v>
      </c>
      <c r="Y10" s="1" t="s">
        <v>25</v>
      </c>
      <c r="Z10" s="10">
        <f t="shared" si="13"/>
        <v>117437</v>
      </c>
      <c r="AA10" s="11">
        <v>121960</v>
      </c>
      <c r="AB10" s="10">
        <f t="shared" si="6"/>
        <v>4523</v>
      </c>
      <c r="AC10" s="1" t="s">
        <v>25</v>
      </c>
      <c r="AD10" s="10">
        <f t="shared" si="14"/>
        <v>0</v>
      </c>
      <c r="AE10" s="11"/>
      <c r="AF10" s="10">
        <f t="shared" si="7"/>
        <v>0</v>
      </c>
    </row>
    <row r="11" spans="1:32" ht="12.75">
      <c r="A11" s="1" t="s">
        <v>26</v>
      </c>
      <c r="B11" s="10"/>
      <c r="C11" s="11"/>
      <c r="D11" s="10">
        <f t="shared" si="0"/>
        <v>0</v>
      </c>
      <c r="E11" s="1" t="s">
        <v>26</v>
      </c>
      <c r="F11" s="10">
        <f t="shared" si="8"/>
        <v>105005</v>
      </c>
      <c r="G11" s="11">
        <v>105005</v>
      </c>
      <c r="H11" s="10">
        <f t="shared" si="1"/>
        <v>0</v>
      </c>
      <c r="I11" s="1" t="s">
        <v>26</v>
      </c>
      <c r="J11" s="10">
        <f t="shared" si="9"/>
        <v>15683</v>
      </c>
      <c r="K11" s="11">
        <v>15683</v>
      </c>
      <c r="L11" s="10">
        <f t="shared" si="2"/>
        <v>0</v>
      </c>
      <c r="M11" s="1" t="s">
        <v>26</v>
      </c>
      <c r="N11" s="10">
        <f t="shared" si="10"/>
        <v>43478</v>
      </c>
      <c r="O11" s="11">
        <v>43478</v>
      </c>
      <c r="P11" s="10">
        <f t="shared" si="3"/>
        <v>0</v>
      </c>
      <c r="Q11" s="1" t="s">
        <v>26</v>
      </c>
      <c r="R11" s="10">
        <f t="shared" si="11"/>
        <v>67673</v>
      </c>
      <c r="S11" s="11">
        <v>67673</v>
      </c>
      <c r="T11" s="10">
        <f t="shared" si="4"/>
        <v>0</v>
      </c>
      <c r="U11" s="1" t="s">
        <v>26</v>
      </c>
      <c r="V11" s="10">
        <f t="shared" si="12"/>
        <v>95464</v>
      </c>
      <c r="W11" s="11">
        <v>95464</v>
      </c>
      <c r="X11" s="10">
        <f t="shared" si="5"/>
        <v>0</v>
      </c>
      <c r="Y11" s="1" t="s">
        <v>26</v>
      </c>
      <c r="Z11" s="10">
        <f t="shared" si="13"/>
        <v>121960</v>
      </c>
      <c r="AA11" s="11">
        <v>121960</v>
      </c>
      <c r="AB11" s="10">
        <f t="shared" si="6"/>
        <v>0</v>
      </c>
      <c r="AC11" s="1" t="s">
        <v>26</v>
      </c>
      <c r="AD11" s="10">
        <f t="shared" si="14"/>
        <v>0</v>
      </c>
      <c r="AE11" s="11"/>
      <c r="AF11" s="10">
        <f t="shared" si="7"/>
        <v>0</v>
      </c>
    </row>
    <row r="12" spans="1:32" ht="12.75">
      <c r="A12" s="1" t="s">
        <v>27</v>
      </c>
      <c r="B12" s="10">
        <v>78322</v>
      </c>
      <c r="C12" s="11">
        <v>79518</v>
      </c>
      <c r="D12" s="10">
        <f t="shared" si="0"/>
        <v>1196</v>
      </c>
      <c r="E12" s="1" t="s">
        <v>27</v>
      </c>
      <c r="F12" s="10">
        <f t="shared" si="8"/>
        <v>105005</v>
      </c>
      <c r="G12" s="11">
        <v>106047</v>
      </c>
      <c r="H12" s="10">
        <f t="shared" si="1"/>
        <v>1042</v>
      </c>
      <c r="I12" s="1" t="s">
        <v>27</v>
      </c>
      <c r="J12" s="10">
        <f t="shared" si="9"/>
        <v>15683</v>
      </c>
      <c r="K12" s="11">
        <v>18667</v>
      </c>
      <c r="L12" s="10">
        <f t="shared" si="2"/>
        <v>2984</v>
      </c>
      <c r="M12" s="1" t="s">
        <v>27</v>
      </c>
      <c r="N12" s="10">
        <f t="shared" si="10"/>
        <v>43478</v>
      </c>
      <c r="O12" s="11">
        <v>46290</v>
      </c>
      <c r="P12" s="10">
        <f t="shared" si="3"/>
        <v>2812</v>
      </c>
      <c r="Q12" s="1" t="s">
        <v>27</v>
      </c>
      <c r="R12" s="10">
        <f t="shared" si="11"/>
        <v>67673</v>
      </c>
      <c r="S12" s="11">
        <v>70960</v>
      </c>
      <c r="T12" s="10">
        <f t="shared" si="4"/>
        <v>3287</v>
      </c>
      <c r="U12" s="1" t="s">
        <v>27</v>
      </c>
      <c r="V12" s="10">
        <f t="shared" si="12"/>
        <v>95464</v>
      </c>
      <c r="W12" s="11">
        <v>97739</v>
      </c>
      <c r="X12" s="10">
        <f t="shared" si="5"/>
        <v>2275</v>
      </c>
      <c r="Y12" s="1" t="s">
        <v>27</v>
      </c>
      <c r="Z12" s="10">
        <f t="shared" si="13"/>
        <v>121960</v>
      </c>
      <c r="AA12" s="11">
        <v>125943</v>
      </c>
      <c r="AB12" s="10">
        <f t="shared" si="6"/>
        <v>3983</v>
      </c>
      <c r="AC12" s="1" t="s">
        <v>27</v>
      </c>
      <c r="AD12" s="10">
        <f t="shared" si="14"/>
        <v>0</v>
      </c>
      <c r="AE12" s="11"/>
      <c r="AF12" s="10">
        <f t="shared" si="7"/>
        <v>0</v>
      </c>
    </row>
    <row r="13" spans="1:32" ht="12.75">
      <c r="A13" s="1" t="s">
        <v>28</v>
      </c>
      <c r="B13" s="10">
        <v>79518</v>
      </c>
      <c r="C13" s="11">
        <v>82321</v>
      </c>
      <c r="D13" s="10">
        <f t="shared" si="0"/>
        <v>2803</v>
      </c>
      <c r="E13" s="1" t="s">
        <v>28</v>
      </c>
      <c r="F13" s="10">
        <f t="shared" si="8"/>
        <v>106047</v>
      </c>
      <c r="G13" s="11">
        <v>106887</v>
      </c>
      <c r="H13" s="10">
        <f t="shared" si="1"/>
        <v>840</v>
      </c>
      <c r="I13" s="1" t="s">
        <v>28</v>
      </c>
      <c r="J13" s="10">
        <f t="shared" si="9"/>
        <v>18667</v>
      </c>
      <c r="K13" s="11">
        <v>23853</v>
      </c>
      <c r="L13" s="10">
        <f t="shared" si="2"/>
        <v>5186</v>
      </c>
      <c r="M13" s="1" t="s">
        <v>28</v>
      </c>
      <c r="N13" s="10">
        <f t="shared" si="10"/>
        <v>46290</v>
      </c>
      <c r="O13" s="11">
        <v>50891</v>
      </c>
      <c r="P13" s="10">
        <f t="shared" si="3"/>
        <v>4601</v>
      </c>
      <c r="Q13" s="1" t="s">
        <v>28</v>
      </c>
      <c r="R13" s="10">
        <f t="shared" si="11"/>
        <v>70960</v>
      </c>
      <c r="S13" s="11">
        <v>76406</v>
      </c>
      <c r="T13" s="10">
        <f t="shared" si="4"/>
        <v>5446</v>
      </c>
      <c r="U13" s="1" t="s">
        <v>28</v>
      </c>
      <c r="V13" s="10">
        <f t="shared" si="12"/>
        <v>97739</v>
      </c>
      <c r="W13" s="11">
        <v>103856</v>
      </c>
      <c r="X13" s="10">
        <f t="shared" si="5"/>
        <v>6117</v>
      </c>
      <c r="Y13" s="1" t="s">
        <v>28</v>
      </c>
      <c r="Z13" s="10">
        <f t="shared" si="13"/>
        <v>125943</v>
      </c>
      <c r="AA13" s="11">
        <v>130626</v>
      </c>
      <c r="AB13" s="10">
        <f t="shared" si="6"/>
        <v>4683</v>
      </c>
      <c r="AC13" s="1" t="s">
        <v>28</v>
      </c>
      <c r="AD13" s="10">
        <f t="shared" si="14"/>
        <v>0</v>
      </c>
      <c r="AE13" s="11"/>
      <c r="AF13" s="10">
        <f t="shared" si="7"/>
        <v>0</v>
      </c>
    </row>
    <row r="14" spans="1:32" ht="12.75">
      <c r="A14" s="1" t="s">
        <v>29</v>
      </c>
      <c r="B14" s="10">
        <v>82321</v>
      </c>
      <c r="C14" s="11">
        <v>85374</v>
      </c>
      <c r="D14" s="10">
        <f t="shared" si="0"/>
        <v>3053</v>
      </c>
      <c r="E14" s="1" t="s">
        <v>29</v>
      </c>
      <c r="F14" s="10">
        <f t="shared" si="8"/>
        <v>106887</v>
      </c>
      <c r="G14" s="11">
        <v>108071</v>
      </c>
      <c r="H14" s="10">
        <f t="shared" si="1"/>
        <v>1184</v>
      </c>
      <c r="I14" s="1" t="s">
        <v>29</v>
      </c>
      <c r="J14" s="10">
        <f t="shared" si="9"/>
        <v>23853</v>
      </c>
      <c r="K14" s="11">
        <v>29093</v>
      </c>
      <c r="L14" s="10">
        <f t="shared" si="2"/>
        <v>5240</v>
      </c>
      <c r="M14" s="1" t="s">
        <v>29</v>
      </c>
      <c r="N14" s="10">
        <f t="shared" si="10"/>
        <v>50891</v>
      </c>
      <c r="O14" s="11">
        <v>56228</v>
      </c>
      <c r="P14" s="10">
        <f t="shared" si="3"/>
        <v>5337</v>
      </c>
      <c r="Q14" s="1" t="s">
        <v>29</v>
      </c>
      <c r="R14" s="10">
        <f t="shared" si="11"/>
        <v>76406</v>
      </c>
      <c r="S14" s="11">
        <v>81690</v>
      </c>
      <c r="T14" s="10">
        <f t="shared" si="4"/>
        <v>5284</v>
      </c>
      <c r="U14" s="1" t="s">
        <v>29</v>
      </c>
      <c r="V14" s="10">
        <f t="shared" si="12"/>
        <v>103856</v>
      </c>
      <c r="W14" s="11">
        <v>108004</v>
      </c>
      <c r="X14" s="10">
        <f t="shared" si="5"/>
        <v>4148</v>
      </c>
      <c r="Y14" s="1" t="s">
        <v>29</v>
      </c>
      <c r="Z14" s="10">
        <f t="shared" si="13"/>
        <v>130626</v>
      </c>
      <c r="AA14" s="11">
        <v>134813</v>
      </c>
      <c r="AB14" s="10">
        <f t="shared" si="6"/>
        <v>4187</v>
      </c>
      <c r="AC14" s="1" t="s">
        <v>29</v>
      </c>
      <c r="AD14" s="10">
        <f t="shared" si="14"/>
        <v>0</v>
      </c>
      <c r="AE14" s="11"/>
      <c r="AF14" s="10">
        <f t="shared" si="7"/>
        <v>0</v>
      </c>
    </row>
    <row r="15" spans="1:32" ht="12.75">
      <c r="A15" s="1" t="s">
        <v>30</v>
      </c>
      <c r="B15" s="10">
        <v>85374</v>
      </c>
      <c r="C15" s="11">
        <v>88531</v>
      </c>
      <c r="D15" s="10">
        <f t="shared" si="0"/>
        <v>3157</v>
      </c>
      <c r="E15" s="1" t="s">
        <v>30</v>
      </c>
      <c r="F15" s="10">
        <f t="shared" si="8"/>
        <v>108071</v>
      </c>
      <c r="G15" s="11">
        <v>109067</v>
      </c>
      <c r="H15" s="10">
        <f t="shared" si="1"/>
        <v>996</v>
      </c>
      <c r="I15" s="1" t="s">
        <v>30</v>
      </c>
      <c r="J15" s="10">
        <v>32996</v>
      </c>
      <c r="K15" s="11">
        <v>34430</v>
      </c>
      <c r="L15" s="10">
        <f t="shared" si="2"/>
        <v>1434</v>
      </c>
      <c r="M15" s="1" t="s">
        <v>30</v>
      </c>
      <c r="N15" s="10">
        <v>59010</v>
      </c>
      <c r="O15" s="11">
        <v>66325</v>
      </c>
      <c r="P15" s="10">
        <f t="shared" si="3"/>
        <v>7315</v>
      </c>
      <c r="Q15" s="1" t="s">
        <v>30</v>
      </c>
      <c r="R15" s="10">
        <v>92909</v>
      </c>
      <c r="S15" s="11">
        <v>101132</v>
      </c>
      <c r="T15" s="10">
        <f t="shared" si="4"/>
        <v>8223</v>
      </c>
      <c r="U15" s="1" t="s">
        <v>30</v>
      </c>
      <c r="V15" s="10">
        <v>126395</v>
      </c>
      <c r="W15" s="11">
        <v>133530</v>
      </c>
      <c r="X15" s="10">
        <f t="shared" si="5"/>
        <v>7135</v>
      </c>
      <c r="Y15" s="1" t="s">
        <v>30</v>
      </c>
      <c r="Z15" s="10">
        <v>158469</v>
      </c>
      <c r="AA15" s="11">
        <v>166492</v>
      </c>
      <c r="AB15" s="10">
        <f t="shared" si="6"/>
        <v>8023</v>
      </c>
      <c r="AC15" s="1" t="s">
        <v>30</v>
      </c>
      <c r="AD15" s="10">
        <f t="shared" si="14"/>
        <v>0</v>
      </c>
      <c r="AE15" s="11"/>
      <c r="AF15" s="10">
        <f t="shared" si="7"/>
        <v>0</v>
      </c>
    </row>
    <row r="16" spans="1:32" ht="12.75">
      <c r="A16" s="1" t="s">
        <v>31</v>
      </c>
      <c r="B16" s="10">
        <v>88531</v>
      </c>
      <c r="C16" s="11">
        <v>89984</v>
      </c>
      <c r="D16" s="10">
        <f t="shared" si="0"/>
        <v>1453</v>
      </c>
      <c r="E16" s="1" t="s">
        <v>31</v>
      </c>
      <c r="F16" s="10">
        <f t="shared" si="8"/>
        <v>109067</v>
      </c>
      <c r="G16" s="25" t="s">
        <v>66</v>
      </c>
      <c r="H16" s="10"/>
      <c r="I16" s="1" t="s">
        <v>31</v>
      </c>
      <c r="J16" s="10">
        <f t="shared" si="9"/>
        <v>34430</v>
      </c>
      <c r="K16" s="11">
        <v>40646</v>
      </c>
      <c r="L16" s="10">
        <f t="shared" si="2"/>
        <v>6216</v>
      </c>
      <c r="M16" s="1" t="s">
        <v>31</v>
      </c>
      <c r="N16" s="10">
        <f t="shared" si="10"/>
        <v>66325</v>
      </c>
      <c r="O16" s="11">
        <v>73285</v>
      </c>
      <c r="P16" s="10">
        <f t="shared" si="3"/>
        <v>6960</v>
      </c>
      <c r="Q16" s="1" t="s">
        <v>31</v>
      </c>
      <c r="R16" s="10">
        <f t="shared" si="11"/>
        <v>101132</v>
      </c>
      <c r="S16" s="11">
        <v>106792</v>
      </c>
      <c r="T16" s="10">
        <f t="shared" si="4"/>
        <v>5660</v>
      </c>
      <c r="U16" s="1" t="s">
        <v>31</v>
      </c>
      <c r="V16" s="10">
        <f t="shared" si="12"/>
        <v>133530</v>
      </c>
      <c r="W16" s="11">
        <v>139035</v>
      </c>
      <c r="X16" s="10">
        <f t="shared" si="5"/>
        <v>5505</v>
      </c>
      <c r="Y16" s="1" t="s">
        <v>31</v>
      </c>
      <c r="Z16" s="10">
        <f t="shared" si="13"/>
        <v>166492</v>
      </c>
      <c r="AA16" s="11">
        <v>172001</v>
      </c>
      <c r="AB16" s="10">
        <f t="shared" si="6"/>
        <v>5509</v>
      </c>
      <c r="AC16" s="1" t="s">
        <v>31</v>
      </c>
      <c r="AD16" s="10">
        <f t="shared" si="14"/>
        <v>0</v>
      </c>
      <c r="AE16" s="11"/>
      <c r="AF16" s="10">
        <f t="shared" si="7"/>
        <v>0</v>
      </c>
    </row>
    <row r="17" spans="1:32" ht="12.75">
      <c r="A17" s="14" t="s">
        <v>9</v>
      </c>
      <c r="B17" s="15"/>
      <c r="C17" s="16"/>
      <c r="D17" s="15">
        <f>SUM(D5:D16)</f>
        <v>25964</v>
      </c>
      <c r="E17" s="14" t="s">
        <v>9</v>
      </c>
      <c r="F17" s="15"/>
      <c r="G17" s="16"/>
      <c r="H17" s="15">
        <f>SUM(H5:H16)</f>
        <v>19083</v>
      </c>
      <c r="I17" s="14" t="s">
        <v>9</v>
      </c>
      <c r="J17" s="15"/>
      <c r="K17" s="16"/>
      <c r="L17" s="15">
        <f>SUM(L5:L16)</f>
        <v>69739</v>
      </c>
      <c r="M17" s="14" t="s">
        <v>9</v>
      </c>
      <c r="N17" s="15"/>
      <c r="O17" s="16"/>
      <c r="P17" s="15">
        <f>SUM(P5:P16)</f>
        <v>59774</v>
      </c>
      <c r="Q17" s="14" t="s">
        <v>9</v>
      </c>
      <c r="R17" s="15"/>
      <c r="S17" s="16"/>
      <c r="T17" s="15">
        <f>SUM(T5:T16)</f>
        <v>58969</v>
      </c>
      <c r="U17" s="14" t="s">
        <v>9</v>
      </c>
      <c r="V17" s="15"/>
      <c r="W17" s="16"/>
      <c r="X17" s="15">
        <f>SUM(X5:X16)</f>
        <v>58557</v>
      </c>
      <c r="Y17" s="14" t="s">
        <v>9</v>
      </c>
      <c r="Z17" s="15"/>
      <c r="AA17" s="16"/>
      <c r="AB17" s="15">
        <f>SUM(AB5:AB16)</f>
        <v>59775</v>
      </c>
      <c r="AC17" s="14" t="s">
        <v>9</v>
      </c>
      <c r="AD17" s="15"/>
      <c r="AE17" s="16"/>
      <c r="AF17" s="15">
        <f>SUM(AF5:AF16)</f>
        <v>-115278</v>
      </c>
    </row>
    <row r="18" spans="1:32" ht="12.75">
      <c r="A18" t="s">
        <v>15</v>
      </c>
      <c r="B18" s="20" t="s">
        <v>13</v>
      </c>
      <c r="C18" s="20"/>
      <c r="D18" s="21" t="s">
        <v>32</v>
      </c>
      <c r="E18" t="s">
        <v>15</v>
      </c>
      <c r="F18" s="20" t="s">
        <v>13</v>
      </c>
      <c r="G18" s="20"/>
      <c r="H18" s="21" t="s">
        <v>32</v>
      </c>
      <c r="I18" t="s">
        <v>15</v>
      </c>
      <c r="J18" s="20" t="s">
        <v>13</v>
      </c>
      <c r="K18" s="20"/>
      <c r="L18" s="21" t="s">
        <v>79</v>
      </c>
      <c r="M18" t="s">
        <v>15</v>
      </c>
      <c r="N18" s="20" t="s">
        <v>13</v>
      </c>
      <c r="O18" s="20"/>
      <c r="P18" s="21" t="s">
        <v>32</v>
      </c>
      <c r="Q18" t="s">
        <v>15</v>
      </c>
      <c r="R18" s="20" t="s">
        <v>13</v>
      </c>
      <c r="S18" s="20"/>
      <c r="T18" s="21" t="s">
        <v>32</v>
      </c>
      <c r="U18" t="s">
        <v>15</v>
      </c>
      <c r="V18" s="20" t="s">
        <v>13</v>
      </c>
      <c r="W18" s="20"/>
      <c r="X18" s="21" t="s">
        <v>32</v>
      </c>
      <c r="Y18" t="s">
        <v>15</v>
      </c>
      <c r="Z18" s="20" t="s">
        <v>13</v>
      </c>
      <c r="AA18" s="20"/>
      <c r="AB18" s="21" t="s">
        <v>32</v>
      </c>
      <c r="AC18" t="s">
        <v>15</v>
      </c>
      <c r="AD18" s="20" t="s">
        <v>13</v>
      </c>
      <c r="AE18" s="20"/>
      <c r="AF18" s="21" t="s">
        <v>32</v>
      </c>
    </row>
    <row r="19" spans="1:32" ht="12.75">
      <c r="A19" s="8" t="s">
        <v>16</v>
      </c>
      <c r="B19" s="8" t="s">
        <v>17</v>
      </c>
      <c r="C19" s="8" t="s">
        <v>18</v>
      </c>
      <c r="D19" s="8" t="s">
        <v>19</v>
      </c>
      <c r="E19" s="8" t="s">
        <v>16</v>
      </c>
      <c r="F19" s="8" t="s">
        <v>17</v>
      </c>
      <c r="G19" s="8" t="s">
        <v>18</v>
      </c>
      <c r="H19" s="8" t="s">
        <v>19</v>
      </c>
      <c r="I19" s="8" t="s">
        <v>16</v>
      </c>
      <c r="J19" s="8" t="s">
        <v>17</v>
      </c>
      <c r="K19" s="8" t="s">
        <v>18</v>
      </c>
      <c r="L19" s="8" t="s">
        <v>19</v>
      </c>
      <c r="M19" s="8" t="s">
        <v>16</v>
      </c>
      <c r="N19" s="8" t="s">
        <v>17</v>
      </c>
      <c r="O19" s="8" t="s">
        <v>18</v>
      </c>
      <c r="P19" s="8" t="s">
        <v>19</v>
      </c>
      <c r="Q19" s="8" t="s">
        <v>16</v>
      </c>
      <c r="R19" s="8" t="s">
        <v>17</v>
      </c>
      <c r="S19" s="8" t="s">
        <v>18</v>
      </c>
      <c r="T19" s="8" t="s">
        <v>19</v>
      </c>
      <c r="U19" s="8" t="s">
        <v>16</v>
      </c>
      <c r="V19" s="8" t="s">
        <v>17</v>
      </c>
      <c r="W19" s="8" t="s">
        <v>18</v>
      </c>
      <c r="X19" s="8" t="s">
        <v>19</v>
      </c>
      <c r="Y19" s="8" t="s">
        <v>16</v>
      </c>
      <c r="Z19" s="8" t="s">
        <v>17</v>
      </c>
      <c r="AA19" s="8" t="s">
        <v>18</v>
      </c>
      <c r="AB19" s="8" t="s">
        <v>19</v>
      </c>
      <c r="AC19" s="8" t="s">
        <v>16</v>
      </c>
      <c r="AD19" s="8" t="s">
        <v>17</v>
      </c>
      <c r="AE19" s="8" t="s">
        <v>18</v>
      </c>
      <c r="AF19" s="8" t="s">
        <v>19</v>
      </c>
    </row>
    <row r="20" spans="1:32" ht="12.75">
      <c r="A20" s="1" t="s">
        <v>20</v>
      </c>
      <c r="B20" s="10">
        <v>85810</v>
      </c>
      <c r="C20" s="11">
        <v>86412</v>
      </c>
      <c r="D20" s="10">
        <f aca="true" t="shared" si="15" ref="D20:D31">SUM(C20-B20)</f>
        <v>602</v>
      </c>
      <c r="E20" s="1" t="s">
        <v>20</v>
      </c>
      <c r="F20" s="10">
        <v>89865</v>
      </c>
      <c r="G20" s="11">
        <v>90355</v>
      </c>
      <c r="H20" s="10">
        <f aca="true" t="shared" si="16" ref="H20:H30">SUM(G20-F20)</f>
        <v>490</v>
      </c>
      <c r="I20" s="1" t="s">
        <v>20</v>
      </c>
      <c r="J20" s="10"/>
      <c r="K20" s="11">
        <v>6103</v>
      </c>
      <c r="L20" s="10">
        <f aca="true" t="shared" si="17" ref="L20:L31">SUM(K20-J20)</f>
        <v>6103</v>
      </c>
      <c r="M20" s="1" t="s">
        <v>20</v>
      </c>
      <c r="N20" s="10">
        <v>17797</v>
      </c>
      <c r="O20" s="11">
        <v>20676</v>
      </c>
      <c r="P20" s="10">
        <f aca="true" t="shared" si="18" ref="P20:P31">SUM(O20-N20)</f>
        <v>2879</v>
      </c>
      <c r="Q20" s="1" t="s">
        <v>20</v>
      </c>
      <c r="R20" s="10">
        <v>32339</v>
      </c>
      <c r="S20" s="11">
        <v>36069</v>
      </c>
      <c r="T20" s="10">
        <f aca="true" t="shared" si="19" ref="T20:T31">SUM(S20-R20)</f>
        <v>3730</v>
      </c>
      <c r="U20" s="1" t="s">
        <v>20</v>
      </c>
      <c r="V20" s="10">
        <v>47120</v>
      </c>
      <c r="W20" s="11">
        <v>50615</v>
      </c>
      <c r="X20" s="10">
        <f aca="true" t="shared" si="20" ref="X20:X31">SUM(W20-V20)</f>
        <v>3495</v>
      </c>
      <c r="Y20" s="1" t="s">
        <v>20</v>
      </c>
      <c r="Z20" s="10">
        <v>61517</v>
      </c>
      <c r="AA20" s="11">
        <v>64920</v>
      </c>
      <c r="AB20" s="10">
        <f aca="true" t="shared" si="21" ref="AB20:AB31">SUM(AA20-Z20)</f>
        <v>3403</v>
      </c>
      <c r="AC20" s="1" t="s">
        <v>20</v>
      </c>
      <c r="AD20" s="10">
        <v>76268</v>
      </c>
      <c r="AE20" s="11">
        <v>80151</v>
      </c>
      <c r="AF20" s="10">
        <f aca="true" t="shared" si="22" ref="AF20:AF31">SUM(AE20-AD20)</f>
        <v>3883</v>
      </c>
    </row>
    <row r="21" spans="1:32" ht="12.75">
      <c r="A21" s="1" t="s">
        <v>21</v>
      </c>
      <c r="B21" s="10">
        <v>86412</v>
      </c>
      <c r="C21" s="11">
        <v>86831</v>
      </c>
      <c r="D21" s="10">
        <f t="shared" si="15"/>
        <v>419</v>
      </c>
      <c r="E21" s="1" t="s">
        <v>21</v>
      </c>
      <c r="F21" s="10">
        <f>SUM(G20)</f>
        <v>90355</v>
      </c>
      <c r="G21" s="11">
        <v>90845</v>
      </c>
      <c r="H21" s="10">
        <f t="shared" si="16"/>
        <v>490</v>
      </c>
      <c r="I21" s="1" t="s">
        <v>21</v>
      </c>
      <c r="J21" s="10">
        <f>SUM(K20)</f>
        <v>6103</v>
      </c>
      <c r="K21" s="11">
        <v>8799</v>
      </c>
      <c r="L21" s="10">
        <f t="shared" si="17"/>
        <v>2696</v>
      </c>
      <c r="M21" s="1" t="s">
        <v>21</v>
      </c>
      <c r="N21" s="10">
        <f>SUM(O20)</f>
        <v>20676</v>
      </c>
      <c r="O21" s="11">
        <v>23115</v>
      </c>
      <c r="P21" s="10">
        <f t="shared" si="18"/>
        <v>2439</v>
      </c>
      <c r="Q21" s="1" t="s">
        <v>21</v>
      </c>
      <c r="R21" s="10">
        <f>SUM(S20)</f>
        <v>36069</v>
      </c>
      <c r="S21" s="11">
        <v>38329</v>
      </c>
      <c r="T21" s="10">
        <f t="shared" si="19"/>
        <v>2260</v>
      </c>
      <c r="U21" s="1" t="s">
        <v>21</v>
      </c>
      <c r="V21" s="10">
        <f>SUM(W20)</f>
        <v>50615</v>
      </c>
      <c r="W21" s="11">
        <v>53385</v>
      </c>
      <c r="X21" s="10">
        <f t="shared" si="20"/>
        <v>2770</v>
      </c>
      <c r="Y21" s="1" t="s">
        <v>21</v>
      </c>
      <c r="Z21" s="10">
        <f>SUM(AA20)</f>
        <v>64920</v>
      </c>
      <c r="AA21" s="11">
        <v>66803</v>
      </c>
      <c r="AB21" s="10">
        <f t="shared" si="21"/>
        <v>1883</v>
      </c>
      <c r="AC21" s="1" t="s">
        <v>21</v>
      </c>
      <c r="AD21" s="10">
        <f>SUM(AE20)</f>
        <v>80151</v>
      </c>
      <c r="AE21" s="11">
        <v>81988</v>
      </c>
      <c r="AF21" s="10">
        <f t="shared" si="22"/>
        <v>1837</v>
      </c>
    </row>
    <row r="22" spans="1:32" ht="12.75">
      <c r="A22" s="1" t="s">
        <v>22</v>
      </c>
      <c r="B22" s="10">
        <v>86831</v>
      </c>
      <c r="C22" s="11">
        <v>87401</v>
      </c>
      <c r="D22" s="10">
        <f t="shared" si="15"/>
        <v>570</v>
      </c>
      <c r="E22" s="1" t="s">
        <v>22</v>
      </c>
      <c r="F22" s="10">
        <f aca="true" t="shared" si="23" ref="F22:F31">SUM(G21)</f>
        <v>90845</v>
      </c>
      <c r="G22" s="11">
        <v>91277</v>
      </c>
      <c r="H22" s="10">
        <f t="shared" si="16"/>
        <v>432</v>
      </c>
      <c r="I22" s="1" t="s">
        <v>22</v>
      </c>
      <c r="J22" s="10">
        <f aca="true" t="shared" si="24" ref="J22:J31">SUM(K21)</f>
        <v>8799</v>
      </c>
      <c r="K22" s="11">
        <v>14409</v>
      </c>
      <c r="L22" s="10">
        <f t="shared" si="17"/>
        <v>5610</v>
      </c>
      <c r="M22" s="1" t="s">
        <v>22</v>
      </c>
      <c r="N22" s="10">
        <f aca="true" t="shared" si="25" ref="N22:N31">SUM(O21)</f>
        <v>23115</v>
      </c>
      <c r="O22" s="11">
        <v>24540</v>
      </c>
      <c r="P22" s="10">
        <f t="shared" si="18"/>
        <v>1425</v>
      </c>
      <c r="Q22" s="1" t="s">
        <v>22</v>
      </c>
      <c r="R22" s="10">
        <f aca="true" t="shared" si="26" ref="R22:R31">SUM(S21)</f>
        <v>38329</v>
      </c>
      <c r="S22" s="11">
        <v>41175</v>
      </c>
      <c r="T22" s="10">
        <f t="shared" si="19"/>
        <v>2846</v>
      </c>
      <c r="U22" s="1" t="s">
        <v>22</v>
      </c>
      <c r="V22" s="10">
        <f aca="true" t="shared" si="27" ref="V22:V31">SUM(W21)</f>
        <v>53385</v>
      </c>
      <c r="W22" s="11">
        <v>55881</v>
      </c>
      <c r="X22" s="10">
        <f t="shared" si="20"/>
        <v>2496</v>
      </c>
      <c r="Y22" s="1" t="s">
        <v>22</v>
      </c>
      <c r="Z22" s="10">
        <f aca="true" t="shared" si="28" ref="Z22:Z31">SUM(AA21)</f>
        <v>66803</v>
      </c>
      <c r="AA22" s="11">
        <v>70230</v>
      </c>
      <c r="AB22" s="10">
        <f t="shared" si="21"/>
        <v>3427</v>
      </c>
      <c r="AC22" s="1" t="s">
        <v>22</v>
      </c>
      <c r="AD22" s="10">
        <f aca="true" t="shared" si="29" ref="AD22:AD31">SUM(AE21)</f>
        <v>81988</v>
      </c>
      <c r="AE22" s="11">
        <v>84916</v>
      </c>
      <c r="AF22" s="10">
        <f t="shared" si="22"/>
        <v>2928</v>
      </c>
    </row>
    <row r="23" spans="1:32" ht="12.75">
      <c r="A23" s="1" t="s">
        <v>23</v>
      </c>
      <c r="B23" s="10">
        <v>87401</v>
      </c>
      <c r="C23" s="11">
        <v>87750</v>
      </c>
      <c r="D23" s="10">
        <f t="shared" si="15"/>
        <v>349</v>
      </c>
      <c r="E23" s="1" t="s">
        <v>23</v>
      </c>
      <c r="F23" s="10">
        <f t="shared" si="23"/>
        <v>91277</v>
      </c>
      <c r="G23" s="11">
        <v>91611</v>
      </c>
      <c r="H23" s="10">
        <f t="shared" si="16"/>
        <v>334</v>
      </c>
      <c r="I23" s="1" t="s">
        <v>23</v>
      </c>
      <c r="J23" s="10">
        <v>0</v>
      </c>
      <c r="K23" s="11">
        <v>2361</v>
      </c>
      <c r="L23" s="10">
        <f t="shared" si="17"/>
        <v>2361</v>
      </c>
      <c r="M23" s="1" t="s">
        <v>23</v>
      </c>
      <c r="N23" s="10">
        <f t="shared" si="25"/>
        <v>24540</v>
      </c>
      <c r="O23" s="11">
        <v>25982</v>
      </c>
      <c r="P23" s="10">
        <f t="shared" si="18"/>
        <v>1442</v>
      </c>
      <c r="Q23" s="1" t="s">
        <v>23</v>
      </c>
      <c r="R23" s="10">
        <v>27344</v>
      </c>
      <c r="S23" s="11">
        <v>29578</v>
      </c>
      <c r="T23" s="10">
        <f t="shared" si="19"/>
        <v>2234</v>
      </c>
      <c r="U23" s="1" t="s">
        <v>23</v>
      </c>
      <c r="V23" s="10">
        <v>40796</v>
      </c>
      <c r="W23" s="11">
        <v>43146</v>
      </c>
      <c r="X23" s="10">
        <f t="shared" si="20"/>
        <v>2350</v>
      </c>
      <c r="Y23" s="1" t="s">
        <v>23</v>
      </c>
      <c r="Z23" s="10">
        <v>54764</v>
      </c>
      <c r="AA23" s="11">
        <v>57097</v>
      </c>
      <c r="AB23" s="10">
        <f t="shared" si="21"/>
        <v>2333</v>
      </c>
      <c r="AC23" s="1" t="s">
        <v>23</v>
      </c>
      <c r="AD23" s="10">
        <v>68332</v>
      </c>
      <c r="AE23" s="11">
        <v>70411</v>
      </c>
      <c r="AF23" s="10">
        <f t="shared" si="22"/>
        <v>2079</v>
      </c>
    </row>
    <row r="24" spans="1:32" ht="12.75">
      <c r="A24" s="1" t="s">
        <v>24</v>
      </c>
      <c r="B24" s="10">
        <v>87750</v>
      </c>
      <c r="C24" s="11">
        <v>88068</v>
      </c>
      <c r="D24" s="10">
        <f t="shared" si="15"/>
        <v>318</v>
      </c>
      <c r="E24" s="1" t="s">
        <v>24</v>
      </c>
      <c r="F24" s="10">
        <f t="shared" si="23"/>
        <v>91611</v>
      </c>
      <c r="G24" s="11">
        <v>92171</v>
      </c>
      <c r="H24" s="10">
        <f t="shared" si="16"/>
        <v>560</v>
      </c>
      <c r="I24" s="1" t="s">
        <v>24</v>
      </c>
      <c r="J24" s="10">
        <f t="shared" si="24"/>
        <v>2361</v>
      </c>
      <c r="K24" s="11">
        <v>4743</v>
      </c>
      <c r="L24" s="10">
        <f t="shared" si="17"/>
        <v>2382</v>
      </c>
      <c r="M24" s="1" t="s">
        <v>24</v>
      </c>
      <c r="N24" s="10">
        <v>12432</v>
      </c>
      <c r="O24" s="11">
        <v>17942</v>
      </c>
      <c r="P24" s="10">
        <f t="shared" si="18"/>
        <v>5510</v>
      </c>
      <c r="Q24" s="1" t="s">
        <v>24</v>
      </c>
      <c r="R24" s="10">
        <f t="shared" si="26"/>
        <v>29578</v>
      </c>
      <c r="S24" s="11">
        <v>31555</v>
      </c>
      <c r="T24" s="10">
        <f t="shared" si="19"/>
        <v>1977</v>
      </c>
      <c r="U24" s="1" t="s">
        <v>24</v>
      </c>
      <c r="V24" s="10">
        <f t="shared" si="27"/>
        <v>43146</v>
      </c>
      <c r="W24" s="11">
        <v>45639</v>
      </c>
      <c r="X24" s="10">
        <f t="shared" si="20"/>
        <v>2493</v>
      </c>
      <c r="Y24" s="1" t="s">
        <v>24</v>
      </c>
      <c r="Z24" s="10">
        <f t="shared" si="28"/>
        <v>57097</v>
      </c>
      <c r="AA24" s="11">
        <v>59470</v>
      </c>
      <c r="AB24" s="10">
        <f t="shared" si="21"/>
        <v>2373</v>
      </c>
      <c r="AC24" s="1" t="s">
        <v>24</v>
      </c>
      <c r="AD24" s="10">
        <f t="shared" si="29"/>
        <v>70411</v>
      </c>
      <c r="AE24" s="11"/>
      <c r="AF24" s="10">
        <f t="shared" si="22"/>
        <v>-70411</v>
      </c>
    </row>
    <row r="25" spans="1:32" ht="12.75">
      <c r="A25" s="1" t="s">
        <v>25</v>
      </c>
      <c r="B25" s="10">
        <v>88068</v>
      </c>
      <c r="C25" s="11">
        <v>88307</v>
      </c>
      <c r="D25" s="10">
        <f t="shared" si="15"/>
        <v>239</v>
      </c>
      <c r="E25" s="1" t="s">
        <v>25</v>
      </c>
      <c r="F25" s="10">
        <f t="shared" si="23"/>
        <v>92171</v>
      </c>
      <c r="G25" s="11">
        <v>92731</v>
      </c>
      <c r="H25" s="10">
        <f t="shared" si="16"/>
        <v>560</v>
      </c>
      <c r="I25" s="1" t="s">
        <v>25</v>
      </c>
      <c r="J25" s="10">
        <f t="shared" si="24"/>
        <v>4743</v>
      </c>
      <c r="K25" s="11">
        <v>6505</v>
      </c>
      <c r="L25" s="10">
        <f t="shared" si="17"/>
        <v>1762</v>
      </c>
      <c r="M25" s="1" t="s">
        <v>25</v>
      </c>
      <c r="N25" s="10">
        <f t="shared" si="25"/>
        <v>17942</v>
      </c>
      <c r="O25" s="11">
        <v>20140</v>
      </c>
      <c r="P25" s="10">
        <f t="shared" si="18"/>
        <v>2198</v>
      </c>
      <c r="Q25" s="1" t="s">
        <v>25</v>
      </c>
      <c r="R25" s="10">
        <f t="shared" si="26"/>
        <v>31555</v>
      </c>
      <c r="S25" s="11">
        <v>33402</v>
      </c>
      <c r="T25" s="10">
        <f t="shared" si="19"/>
        <v>1847</v>
      </c>
      <c r="U25" s="1" t="s">
        <v>25</v>
      </c>
      <c r="V25" s="10">
        <f t="shared" si="27"/>
        <v>45639</v>
      </c>
      <c r="W25" s="11">
        <v>47889</v>
      </c>
      <c r="X25" s="10">
        <f t="shared" si="20"/>
        <v>2250</v>
      </c>
      <c r="Y25" s="1" t="s">
        <v>25</v>
      </c>
      <c r="Z25" s="10">
        <f t="shared" si="28"/>
        <v>59470</v>
      </c>
      <c r="AA25" s="11">
        <v>61639</v>
      </c>
      <c r="AB25" s="10">
        <f t="shared" si="21"/>
        <v>2169</v>
      </c>
      <c r="AC25" s="1" t="s">
        <v>25</v>
      </c>
      <c r="AD25" s="10">
        <f t="shared" si="29"/>
        <v>0</v>
      </c>
      <c r="AE25" s="11"/>
      <c r="AF25" s="10">
        <f t="shared" si="22"/>
        <v>0</v>
      </c>
    </row>
    <row r="26" spans="1:32" ht="12.75">
      <c r="A26" s="1" t="s">
        <v>26</v>
      </c>
      <c r="B26" s="10"/>
      <c r="C26" s="11"/>
      <c r="D26" s="10">
        <f t="shared" si="15"/>
        <v>0</v>
      </c>
      <c r="E26" s="1" t="s">
        <v>26</v>
      </c>
      <c r="F26" s="10">
        <f t="shared" si="23"/>
        <v>92731</v>
      </c>
      <c r="G26" s="11">
        <v>92731</v>
      </c>
      <c r="H26" s="10">
        <f t="shared" si="16"/>
        <v>0</v>
      </c>
      <c r="I26" s="1" t="s">
        <v>26</v>
      </c>
      <c r="J26" s="10">
        <f t="shared" si="24"/>
        <v>6505</v>
      </c>
      <c r="K26" s="11">
        <v>6505</v>
      </c>
      <c r="L26" s="10">
        <f t="shared" si="17"/>
        <v>0</v>
      </c>
      <c r="M26" s="1" t="s">
        <v>26</v>
      </c>
      <c r="N26" s="10">
        <f t="shared" si="25"/>
        <v>20140</v>
      </c>
      <c r="O26" s="11">
        <v>20140</v>
      </c>
      <c r="P26" s="10">
        <f t="shared" si="18"/>
        <v>0</v>
      </c>
      <c r="Q26" s="1" t="s">
        <v>26</v>
      </c>
      <c r="R26" s="10">
        <f t="shared" si="26"/>
        <v>33402</v>
      </c>
      <c r="S26" s="11">
        <v>33402</v>
      </c>
      <c r="T26" s="10">
        <f t="shared" si="19"/>
        <v>0</v>
      </c>
      <c r="U26" s="1" t="s">
        <v>26</v>
      </c>
      <c r="V26" s="10">
        <f t="shared" si="27"/>
        <v>47889</v>
      </c>
      <c r="W26" s="11">
        <v>47889</v>
      </c>
      <c r="X26" s="10">
        <f t="shared" si="20"/>
        <v>0</v>
      </c>
      <c r="Y26" s="1" t="s">
        <v>26</v>
      </c>
      <c r="Z26" s="10">
        <f t="shared" si="28"/>
        <v>61639</v>
      </c>
      <c r="AA26" s="11">
        <v>61639</v>
      </c>
      <c r="AB26" s="10">
        <f t="shared" si="21"/>
        <v>0</v>
      </c>
      <c r="AC26" s="1" t="s">
        <v>26</v>
      </c>
      <c r="AD26" s="10">
        <f t="shared" si="29"/>
        <v>0</v>
      </c>
      <c r="AE26" s="11"/>
      <c r="AF26" s="10">
        <f t="shared" si="22"/>
        <v>0</v>
      </c>
    </row>
    <row r="27" spans="1:32" ht="12.75">
      <c r="A27" s="1" t="s">
        <v>27</v>
      </c>
      <c r="B27" s="10">
        <v>88307</v>
      </c>
      <c r="C27" s="11">
        <v>88595</v>
      </c>
      <c r="D27" s="10">
        <f t="shared" si="15"/>
        <v>288</v>
      </c>
      <c r="E27" s="1" t="s">
        <v>27</v>
      </c>
      <c r="F27" s="10">
        <f t="shared" si="23"/>
        <v>92731</v>
      </c>
      <c r="G27" s="11">
        <v>93224</v>
      </c>
      <c r="H27" s="10">
        <f t="shared" si="16"/>
        <v>493</v>
      </c>
      <c r="I27" s="1" t="s">
        <v>27</v>
      </c>
      <c r="J27" s="10">
        <f t="shared" si="24"/>
        <v>6505</v>
      </c>
      <c r="K27" s="11">
        <v>7933</v>
      </c>
      <c r="L27" s="10">
        <f t="shared" si="17"/>
        <v>1428</v>
      </c>
      <c r="M27" s="1" t="s">
        <v>27</v>
      </c>
      <c r="N27" s="10">
        <f t="shared" si="25"/>
        <v>20140</v>
      </c>
      <c r="O27" s="11">
        <v>21710</v>
      </c>
      <c r="P27" s="10">
        <f t="shared" si="18"/>
        <v>1570</v>
      </c>
      <c r="Q27" s="1" t="s">
        <v>27</v>
      </c>
      <c r="R27" s="10">
        <f t="shared" si="26"/>
        <v>33402</v>
      </c>
      <c r="S27" s="11">
        <v>35143</v>
      </c>
      <c r="T27" s="10">
        <f t="shared" si="19"/>
        <v>1741</v>
      </c>
      <c r="U27" s="1" t="s">
        <v>27</v>
      </c>
      <c r="V27" s="10">
        <f t="shared" si="27"/>
        <v>47889</v>
      </c>
      <c r="W27" s="11">
        <v>49100</v>
      </c>
      <c r="X27" s="10">
        <f t="shared" si="20"/>
        <v>1211</v>
      </c>
      <c r="Y27" s="1" t="s">
        <v>27</v>
      </c>
      <c r="Z27" s="10">
        <f t="shared" si="28"/>
        <v>61639</v>
      </c>
      <c r="AA27" s="11">
        <v>63830</v>
      </c>
      <c r="AB27" s="10">
        <f t="shared" si="21"/>
        <v>2191</v>
      </c>
      <c r="AC27" s="1" t="s">
        <v>27</v>
      </c>
      <c r="AD27" s="10">
        <f t="shared" si="29"/>
        <v>0</v>
      </c>
      <c r="AE27" s="11"/>
      <c r="AF27" s="10">
        <f t="shared" si="22"/>
        <v>0</v>
      </c>
    </row>
    <row r="28" spans="1:32" ht="12.75">
      <c r="A28" s="1" t="s">
        <v>28</v>
      </c>
      <c r="B28" s="10">
        <v>88595</v>
      </c>
      <c r="C28" s="11">
        <v>88831</v>
      </c>
      <c r="D28" s="10">
        <f t="shared" si="15"/>
        <v>236</v>
      </c>
      <c r="E28" s="1" t="s">
        <v>28</v>
      </c>
      <c r="F28" s="10">
        <f t="shared" si="23"/>
        <v>93224</v>
      </c>
      <c r="G28" s="11">
        <v>93990</v>
      </c>
      <c r="H28" s="10">
        <f t="shared" si="16"/>
        <v>766</v>
      </c>
      <c r="I28" s="1" t="s">
        <v>28</v>
      </c>
      <c r="J28" s="10">
        <f t="shared" si="24"/>
        <v>7933</v>
      </c>
      <c r="K28" s="11">
        <v>10210</v>
      </c>
      <c r="L28" s="10">
        <f t="shared" si="17"/>
        <v>2277</v>
      </c>
      <c r="M28" s="1" t="s">
        <v>28</v>
      </c>
      <c r="N28" s="10">
        <f t="shared" si="25"/>
        <v>21710</v>
      </c>
      <c r="O28" s="11">
        <v>24427</v>
      </c>
      <c r="P28" s="10">
        <f t="shared" si="18"/>
        <v>2717</v>
      </c>
      <c r="Q28" s="1" t="s">
        <v>28</v>
      </c>
      <c r="R28" s="10">
        <f t="shared" si="26"/>
        <v>35143</v>
      </c>
      <c r="S28" s="11">
        <v>38012</v>
      </c>
      <c r="T28" s="10">
        <f t="shared" si="19"/>
        <v>2869</v>
      </c>
      <c r="U28" s="1" t="s">
        <v>28</v>
      </c>
      <c r="V28" s="10">
        <f t="shared" si="27"/>
        <v>49100</v>
      </c>
      <c r="W28" s="11">
        <v>52479</v>
      </c>
      <c r="X28" s="10">
        <f t="shared" si="20"/>
        <v>3379</v>
      </c>
      <c r="Y28" s="1" t="s">
        <v>28</v>
      </c>
      <c r="Z28" s="10">
        <f t="shared" si="28"/>
        <v>63830</v>
      </c>
      <c r="AA28" s="11">
        <v>66152</v>
      </c>
      <c r="AB28" s="10">
        <f t="shared" si="21"/>
        <v>2322</v>
      </c>
      <c r="AC28" s="1" t="s">
        <v>28</v>
      </c>
      <c r="AD28" s="10">
        <f t="shared" si="29"/>
        <v>0</v>
      </c>
      <c r="AE28" s="11"/>
      <c r="AF28" s="10">
        <f t="shared" si="22"/>
        <v>0</v>
      </c>
    </row>
    <row r="29" spans="1:32" ht="12.75">
      <c r="A29" s="1" t="s">
        <v>29</v>
      </c>
      <c r="B29" s="10">
        <v>88831</v>
      </c>
      <c r="C29" s="11">
        <v>89147</v>
      </c>
      <c r="D29" s="10">
        <f t="shared" si="15"/>
        <v>316</v>
      </c>
      <c r="E29" s="1" t="s">
        <v>29</v>
      </c>
      <c r="F29" s="10">
        <f t="shared" si="23"/>
        <v>93990</v>
      </c>
      <c r="G29" s="11">
        <v>95173</v>
      </c>
      <c r="H29" s="10">
        <f t="shared" si="16"/>
        <v>1183</v>
      </c>
      <c r="I29" s="1" t="s">
        <v>29</v>
      </c>
      <c r="J29" s="10">
        <f t="shared" si="24"/>
        <v>10210</v>
      </c>
      <c r="K29" s="11">
        <v>12432</v>
      </c>
      <c r="L29" s="10">
        <f t="shared" si="17"/>
        <v>2222</v>
      </c>
      <c r="M29" s="1" t="s">
        <v>29</v>
      </c>
      <c r="N29" s="10">
        <f t="shared" si="25"/>
        <v>24427</v>
      </c>
      <c r="O29" s="11">
        <v>27344</v>
      </c>
      <c r="P29" s="10">
        <f t="shared" si="18"/>
        <v>2917</v>
      </c>
      <c r="Q29" s="1" t="s">
        <v>29</v>
      </c>
      <c r="R29" s="10">
        <f t="shared" si="26"/>
        <v>38012</v>
      </c>
      <c r="S29" s="11">
        <v>40796</v>
      </c>
      <c r="T29" s="10">
        <f t="shared" si="19"/>
        <v>2784</v>
      </c>
      <c r="U29" s="1" t="s">
        <v>29</v>
      </c>
      <c r="V29" s="10">
        <f t="shared" si="27"/>
        <v>52479</v>
      </c>
      <c r="W29" s="11">
        <v>54764</v>
      </c>
      <c r="X29" s="10">
        <f t="shared" si="20"/>
        <v>2285</v>
      </c>
      <c r="Y29" s="1" t="s">
        <v>29</v>
      </c>
      <c r="Z29" s="10">
        <f t="shared" si="28"/>
        <v>66152</v>
      </c>
      <c r="AA29" s="11">
        <v>68332</v>
      </c>
      <c r="AB29" s="10">
        <f t="shared" si="21"/>
        <v>2180</v>
      </c>
      <c r="AC29" s="1" t="s">
        <v>29</v>
      </c>
      <c r="AD29" s="10">
        <f t="shared" si="29"/>
        <v>0</v>
      </c>
      <c r="AE29" s="11"/>
      <c r="AF29" s="10">
        <f t="shared" si="22"/>
        <v>0</v>
      </c>
    </row>
    <row r="30" spans="1:32" ht="12.75">
      <c r="A30" s="1" t="s">
        <v>30</v>
      </c>
      <c r="B30" s="10">
        <v>89147</v>
      </c>
      <c r="C30" s="11">
        <v>89655</v>
      </c>
      <c r="D30" s="10">
        <f t="shared" si="15"/>
        <v>508</v>
      </c>
      <c r="E30" s="1" t="s">
        <v>30</v>
      </c>
      <c r="F30" s="10">
        <f t="shared" si="23"/>
        <v>95173</v>
      </c>
      <c r="G30" s="11">
        <v>96258</v>
      </c>
      <c r="H30" s="10">
        <f t="shared" si="16"/>
        <v>1085</v>
      </c>
      <c r="I30" s="1" t="s">
        <v>30</v>
      </c>
      <c r="J30" s="10">
        <v>14409</v>
      </c>
      <c r="K30" s="11">
        <v>14990</v>
      </c>
      <c r="L30" s="10">
        <f t="shared" si="17"/>
        <v>581</v>
      </c>
      <c r="M30" s="1" t="s">
        <v>30</v>
      </c>
      <c r="N30" s="10">
        <v>25982</v>
      </c>
      <c r="O30" s="11">
        <v>29229</v>
      </c>
      <c r="P30" s="10">
        <f t="shared" si="18"/>
        <v>3247</v>
      </c>
      <c r="Q30" s="1" t="s">
        <v>30</v>
      </c>
      <c r="R30" s="10">
        <v>41175</v>
      </c>
      <c r="S30" s="11">
        <v>44398</v>
      </c>
      <c r="T30" s="10">
        <f t="shared" si="19"/>
        <v>3223</v>
      </c>
      <c r="U30" s="1" t="s">
        <v>30</v>
      </c>
      <c r="V30" s="10">
        <v>55881</v>
      </c>
      <c r="W30" s="11">
        <v>59057</v>
      </c>
      <c r="X30" s="10">
        <f t="shared" si="20"/>
        <v>3176</v>
      </c>
      <c r="Y30" s="1" t="s">
        <v>30</v>
      </c>
      <c r="Z30" s="10">
        <v>70230</v>
      </c>
      <c r="AA30" s="11">
        <v>73763</v>
      </c>
      <c r="AB30" s="10">
        <f t="shared" si="21"/>
        <v>3533</v>
      </c>
      <c r="AC30" s="1" t="s">
        <v>30</v>
      </c>
      <c r="AD30" s="10">
        <f t="shared" si="29"/>
        <v>0</v>
      </c>
      <c r="AE30" s="11"/>
      <c r="AF30" s="10">
        <f t="shared" si="22"/>
        <v>0</v>
      </c>
    </row>
    <row r="31" spans="1:32" ht="12.75">
      <c r="A31" s="1" t="s">
        <v>31</v>
      </c>
      <c r="B31" s="10">
        <v>89655</v>
      </c>
      <c r="C31" s="11">
        <v>89865</v>
      </c>
      <c r="D31" s="10">
        <f t="shared" si="15"/>
        <v>210</v>
      </c>
      <c r="E31" s="1" t="s">
        <v>31</v>
      </c>
      <c r="F31" s="10">
        <f t="shared" si="23"/>
        <v>96258</v>
      </c>
      <c r="G31" s="25" t="s">
        <v>66</v>
      </c>
      <c r="H31" s="10"/>
      <c r="I31" s="1" t="s">
        <v>31</v>
      </c>
      <c r="J31" s="10">
        <f t="shared" si="24"/>
        <v>14990</v>
      </c>
      <c r="K31" s="11">
        <v>17797</v>
      </c>
      <c r="L31" s="10">
        <f t="shared" si="17"/>
        <v>2807</v>
      </c>
      <c r="M31" s="1" t="s">
        <v>31</v>
      </c>
      <c r="N31" s="10">
        <f t="shared" si="25"/>
        <v>29229</v>
      </c>
      <c r="O31" s="11">
        <v>32339</v>
      </c>
      <c r="P31" s="10">
        <f t="shared" si="18"/>
        <v>3110</v>
      </c>
      <c r="Q31" s="1" t="s">
        <v>31</v>
      </c>
      <c r="R31" s="10">
        <f t="shared" si="26"/>
        <v>44398</v>
      </c>
      <c r="S31" s="11">
        <v>47120</v>
      </c>
      <c r="T31" s="10">
        <f t="shared" si="19"/>
        <v>2722</v>
      </c>
      <c r="U31" s="1" t="s">
        <v>31</v>
      </c>
      <c r="V31" s="10">
        <f t="shared" si="27"/>
        <v>59057</v>
      </c>
      <c r="W31" s="11">
        <v>61517</v>
      </c>
      <c r="X31" s="10">
        <f t="shared" si="20"/>
        <v>2460</v>
      </c>
      <c r="Y31" s="1" t="s">
        <v>31</v>
      </c>
      <c r="Z31" s="10">
        <f t="shared" si="28"/>
        <v>73763</v>
      </c>
      <c r="AA31" s="11">
        <v>76268</v>
      </c>
      <c r="AB31" s="10">
        <f t="shared" si="21"/>
        <v>2505</v>
      </c>
      <c r="AC31" s="1" t="s">
        <v>31</v>
      </c>
      <c r="AD31" s="10">
        <f t="shared" si="29"/>
        <v>0</v>
      </c>
      <c r="AE31" s="11"/>
      <c r="AF31" s="10">
        <f t="shared" si="22"/>
        <v>0</v>
      </c>
    </row>
    <row r="32" spans="1:32" ht="12.75">
      <c r="A32" s="14" t="s">
        <v>9</v>
      </c>
      <c r="B32" s="15"/>
      <c r="C32" s="16"/>
      <c r="D32" s="15">
        <f>SUM(D20:D31)</f>
        <v>4055</v>
      </c>
      <c r="E32" s="14" t="s">
        <v>9</v>
      </c>
      <c r="F32" s="15"/>
      <c r="G32" s="16"/>
      <c r="H32" s="15">
        <f>SUM(H20:H31)</f>
        <v>6393</v>
      </c>
      <c r="I32" s="14" t="s">
        <v>9</v>
      </c>
      <c r="J32" s="15"/>
      <c r="K32" s="16"/>
      <c r="L32" s="15">
        <f>SUM(L20:L31)</f>
        <v>30229</v>
      </c>
      <c r="M32" s="14" t="s">
        <v>9</v>
      </c>
      <c r="N32" s="15"/>
      <c r="O32" s="16"/>
      <c r="P32" s="15">
        <f>SUM(P20:P31)</f>
        <v>29454</v>
      </c>
      <c r="Q32" s="14" t="s">
        <v>9</v>
      </c>
      <c r="R32" s="15"/>
      <c r="S32" s="16"/>
      <c r="T32" s="15">
        <f>SUM(T20:T31)</f>
        <v>28233</v>
      </c>
      <c r="U32" s="14" t="s">
        <v>9</v>
      </c>
      <c r="V32" s="15"/>
      <c r="W32" s="16"/>
      <c r="X32" s="15">
        <f>SUM(X20:X31)</f>
        <v>28365</v>
      </c>
      <c r="Y32" s="14" t="s">
        <v>9</v>
      </c>
      <c r="Z32" s="15"/>
      <c r="AA32" s="16"/>
      <c r="AB32" s="15">
        <f>SUM(AB20:AB31)</f>
        <v>28319</v>
      </c>
      <c r="AC32" s="14" t="s">
        <v>9</v>
      </c>
      <c r="AD32" s="15"/>
      <c r="AE32" s="16"/>
      <c r="AF32" s="15">
        <f>SUM(AF20:AF31)</f>
        <v>-59684</v>
      </c>
    </row>
    <row r="33" spans="1:32" ht="12.75">
      <c r="A33" t="s">
        <v>15</v>
      </c>
      <c r="B33" s="20" t="s">
        <v>13</v>
      </c>
      <c r="C33" s="20"/>
      <c r="D33" s="21" t="s">
        <v>33</v>
      </c>
      <c r="E33" t="s">
        <v>15</v>
      </c>
      <c r="F33" s="20" t="s">
        <v>13</v>
      </c>
      <c r="G33" s="20"/>
      <c r="H33" s="21" t="s">
        <v>33</v>
      </c>
      <c r="I33" s="2"/>
      <c r="J33" s="20"/>
      <c r="K33" s="20"/>
      <c r="L33" s="21"/>
      <c r="M33" s="2"/>
      <c r="N33" s="20"/>
      <c r="O33" s="20"/>
      <c r="P33" s="21"/>
      <c r="Q33" s="2"/>
      <c r="R33" s="20"/>
      <c r="S33" s="20"/>
      <c r="T33" s="21"/>
      <c r="U33" s="2"/>
      <c r="V33" s="20"/>
      <c r="W33" s="20"/>
      <c r="X33" s="21"/>
      <c r="Y33" s="2"/>
      <c r="Z33" s="20"/>
      <c r="AA33" s="20"/>
      <c r="AB33" s="21"/>
      <c r="AC33" s="2"/>
      <c r="AD33" s="20"/>
      <c r="AE33" s="20"/>
      <c r="AF33" s="21"/>
    </row>
    <row r="34" spans="1:32" ht="12.75">
      <c r="A34" s="8" t="s">
        <v>16</v>
      </c>
      <c r="B34" s="8" t="s">
        <v>17</v>
      </c>
      <c r="C34" s="8" t="s">
        <v>18</v>
      </c>
      <c r="D34" s="8" t="s">
        <v>19</v>
      </c>
      <c r="E34" s="8" t="s">
        <v>16</v>
      </c>
      <c r="F34" s="8" t="s">
        <v>17</v>
      </c>
      <c r="G34" s="8" t="s">
        <v>18</v>
      </c>
      <c r="H34" s="8" t="s">
        <v>19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2.75">
      <c r="A35" s="1" t="s">
        <v>20</v>
      </c>
      <c r="B35" s="10">
        <v>9877</v>
      </c>
      <c r="C35" s="11">
        <v>11420</v>
      </c>
      <c r="D35" s="10">
        <f aca="true" t="shared" si="30" ref="D35:D46">SUM(C35-B35)</f>
        <v>1543</v>
      </c>
      <c r="E35" s="1" t="s">
        <v>20</v>
      </c>
      <c r="F35" s="10">
        <v>24179</v>
      </c>
      <c r="G35" s="11">
        <v>25982</v>
      </c>
      <c r="H35" s="10">
        <f aca="true" t="shared" si="31" ref="H35:H45">SUM(G35-F35)</f>
        <v>1803</v>
      </c>
      <c r="I35" s="2"/>
      <c r="J35" s="12"/>
      <c r="K35" s="50"/>
      <c r="L35" s="12"/>
      <c r="M35" s="2"/>
      <c r="N35" s="12"/>
      <c r="O35" s="50"/>
      <c r="P35" s="12"/>
      <c r="Q35" s="2"/>
      <c r="R35" s="12"/>
      <c r="S35" s="50"/>
      <c r="T35" s="12"/>
      <c r="U35" s="2"/>
      <c r="V35" s="12"/>
      <c r="W35" s="50"/>
      <c r="X35" s="12"/>
      <c r="Y35" s="2"/>
      <c r="Z35" s="12"/>
      <c r="AA35" s="50"/>
      <c r="AB35" s="12"/>
      <c r="AC35" s="2"/>
      <c r="AD35" s="12"/>
      <c r="AE35" s="50"/>
      <c r="AF35" s="12"/>
    </row>
    <row r="36" spans="1:32" ht="12.75">
      <c r="A36" s="1" t="s">
        <v>21</v>
      </c>
      <c r="B36" s="10">
        <v>11420</v>
      </c>
      <c r="C36" s="11">
        <v>12759</v>
      </c>
      <c r="D36" s="10">
        <f t="shared" si="30"/>
        <v>1339</v>
      </c>
      <c r="E36" s="1" t="s">
        <v>21</v>
      </c>
      <c r="F36" s="10">
        <f>SUM(G35)</f>
        <v>25982</v>
      </c>
      <c r="G36" s="11">
        <v>27785</v>
      </c>
      <c r="H36" s="10">
        <f t="shared" si="31"/>
        <v>1803</v>
      </c>
      <c r="I36" s="2"/>
      <c r="J36" s="12"/>
      <c r="K36" s="50"/>
      <c r="L36" s="12"/>
      <c r="M36" s="2"/>
      <c r="N36" s="12"/>
      <c r="O36" s="50"/>
      <c r="P36" s="12"/>
      <c r="Q36" s="2"/>
      <c r="R36" s="12"/>
      <c r="S36" s="50"/>
      <c r="T36" s="12"/>
      <c r="U36" s="2"/>
      <c r="V36" s="12"/>
      <c r="W36" s="50"/>
      <c r="X36" s="12"/>
      <c r="Y36" s="2"/>
      <c r="Z36" s="12"/>
      <c r="AA36" s="50"/>
      <c r="AB36" s="12"/>
      <c r="AC36" s="2"/>
      <c r="AD36" s="12"/>
      <c r="AE36" s="50"/>
      <c r="AF36" s="12"/>
    </row>
    <row r="37" spans="1:32" ht="12.75">
      <c r="A37" s="1" t="s">
        <v>22</v>
      </c>
      <c r="B37" s="10">
        <v>12759</v>
      </c>
      <c r="C37" s="11">
        <v>14605</v>
      </c>
      <c r="D37" s="10">
        <f t="shared" si="30"/>
        <v>1846</v>
      </c>
      <c r="E37" s="1" t="s">
        <v>22</v>
      </c>
      <c r="F37" s="10">
        <f aca="true" t="shared" si="32" ref="F37:F46">SUM(G36)</f>
        <v>27785</v>
      </c>
      <c r="G37" s="11">
        <v>29437</v>
      </c>
      <c r="H37" s="10">
        <f t="shared" si="31"/>
        <v>1652</v>
      </c>
      <c r="I37" s="2"/>
      <c r="J37" s="12"/>
      <c r="K37" s="50"/>
      <c r="L37" s="12"/>
      <c r="M37" s="2"/>
      <c r="N37" s="12"/>
      <c r="O37" s="50"/>
      <c r="P37" s="12"/>
      <c r="Q37" s="2"/>
      <c r="R37" s="12"/>
      <c r="S37" s="50"/>
      <c r="T37" s="12"/>
      <c r="U37" s="2"/>
      <c r="V37" s="12"/>
      <c r="W37" s="50"/>
      <c r="X37" s="12"/>
      <c r="Y37" s="2"/>
      <c r="Z37" s="12"/>
      <c r="AA37" s="50"/>
      <c r="AB37" s="12"/>
      <c r="AC37" s="2"/>
      <c r="AD37" s="12"/>
      <c r="AE37" s="50"/>
      <c r="AF37" s="12"/>
    </row>
    <row r="38" spans="1:32" ht="12.75">
      <c r="A38" s="1" t="s">
        <v>23</v>
      </c>
      <c r="B38" s="10">
        <v>14605</v>
      </c>
      <c r="C38" s="11">
        <v>15915</v>
      </c>
      <c r="D38" s="10">
        <f t="shared" si="30"/>
        <v>1310</v>
      </c>
      <c r="E38" s="1" t="s">
        <v>23</v>
      </c>
      <c r="F38" s="10">
        <f t="shared" si="32"/>
        <v>29437</v>
      </c>
      <c r="G38" s="11">
        <v>30658</v>
      </c>
      <c r="H38" s="10">
        <f t="shared" si="31"/>
        <v>1221</v>
      </c>
      <c r="I38" s="2"/>
      <c r="J38" s="12"/>
      <c r="K38" s="50"/>
      <c r="L38" s="12"/>
      <c r="M38" s="2"/>
      <c r="N38" s="12"/>
      <c r="O38" s="50"/>
      <c r="P38" s="12"/>
      <c r="Q38" s="2"/>
      <c r="R38" s="12"/>
      <c r="S38" s="50"/>
      <c r="T38" s="12"/>
      <c r="U38" s="2"/>
      <c r="V38" s="12"/>
      <c r="W38" s="50"/>
      <c r="X38" s="12"/>
      <c r="Y38" s="2"/>
      <c r="Z38" s="12"/>
      <c r="AA38" s="50"/>
      <c r="AB38" s="12"/>
      <c r="AC38" s="2"/>
      <c r="AD38" s="12"/>
      <c r="AE38" s="50"/>
      <c r="AF38" s="12"/>
    </row>
    <row r="39" spans="1:32" ht="12.75">
      <c r="A39" s="1" t="s">
        <v>24</v>
      </c>
      <c r="B39" s="10">
        <v>15915</v>
      </c>
      <c r="C39" s="11">
        <v>17211</v>
      </c>
      <c r="D39" s="10">
        <f t="shared" si="30"/>
        <v>1296</v>
      </c>
      <c r="E39" s="1" t="s">
        <v>24</v>
      </c>
      <c r="F39" s="10">
        <f t="shared" si="32"/>
        <v>30658</v>
      </c>
      <c r="G39" s="11">
        <v>32475</v>
      </c>
      <c r="H39" s="10">
        <f t="shared" si="31"/>
        <v>1817</v>
      </c>
      <c r="I39" s="2"/>
      <c r="J39" s="12"/>
      <c r="K39" s="50"/>
      <c r="L39" s="12"/>
      <c r="M39" s="2"/>
      <c r="N39" s="12"/>
      <c r="O39" s="50"/>
      <c r="P39" s="12"/>
      <c r="Q39" s="2"/>
      <c r="R39" s="12"/>
      <c r="S39" s="50"/>
      <c r="T39" s="12"/>
      <c r="U39" s="2"/>
      <c r="V39" s="12"/>
      <c r="W39" s="50"/>
      <c r="X39" s="12"/>
      <c r="Y39" s="2"/>
      <c r="Z39" s="12"/>
      <c r="AA39" s="50"/>
      <c r="AB39" s="12"/>
      <c r="AC39" s="2"/>
      <c r="AD39" s="12"/>
      <c r="AE39" s="50"/>
      <c r="AF39" s="12"/>
    </row>
    <row r="40" spans="1:32" ht="12.75">
      <c r="A40" s="1" t="s">
        <v>25</v>
      </c>
      <c r="B40" s="10">
        <v>17211</v>
      </c>
      <c r="C40" s="11">
        <v>18210</v>
      </c>
      <c r="D40" s="10">
        <f t="shared" si="30"/>
        <v>999</v>
      </c>
      <c r="E40" s="1" t="s">
        <v>25</v>
      </c>
      <c r="F40" s="10">
        <f t="shared" si="32"/>
        <v>32475</v>
      </c>
      <c r="G40" s="11">
        <v>34293</v>
      </c>
      <c r="H40" s="10">
        <f t="shared" si="31"/>
        <v>1818</v>
      </c>
      <c r="I40" s="2"/>
      <c r="J40" s="12"/>
      <c r="K40" s="50"/>
      <c r="L40" s="12"/>
      <c r="M40" s="2"/>
      <c r="N40" s="12"/>
      <c r="O40" s="50"/>
      <c r="P40" s="12"/>
      <c r="Q40" s="2"/>
      <c r="R40" s="12"/>
      <c r="S40" s="50"/>
      <c r="T40" s="12"/>
      <c r="U40" s="2"/>
      <c r="V40" s="12"/>
      <c r="W40" s="50"/>
      <c r="X40" s="12"/>
      <c r="Y40" s="2"/>
      <c r="Z40" s="12"/>
      <c r="AA40" s="50"/>
      <c r="AB40" s="12"/>
      <c r="AC40" s="2"/>
      <c r="AD40" s="12"/>
      <c r="AE40" s="50"/>
      <c r="AF40" s="12"/>
    </row>
    <row r="41" spans="1:32" ht="12.75">
      <c r="A41" s="1" t="s">
        <v>26</v>
      </c>
      <c r="B41" s="10"/>
      <c r="C41" s="11"/>
      <c r="D41" s="10">
        <f t="shared" si="30"/>
        <v>0</v>
      </c>
      <c r="E41" s="1" t="s">
        <v>26</v>
      </c>
      <c r="F41" s="10">
        <f t="shared" si="32"/>
        <v>34293</v>
      </c>
      <c r="G41" s="11">
        <v>34293</v>
      </c>
      <c r="H41" s="10">
        <f t="shared" si="31"/>
        <v>0</v>
      </c>
      <c r="I41" s="2"/>
      <c r="J41" s="12"/>
      <c r="K41" s="50"/>
      <c r="L41" s="12"/>
      <c r="M41" s="2"/>
      <c r="N41" s="12"/>
      <c r="O41" s="50"/>
      <c r="P41" s="12"/>
      <c r="Q41" s="2"/>
      <c r="R41" s="12"/>
      <c r="S41" s="50"/>
      <c r="T41" s="12"/>
      <c r="U41" s="2"/>
      <c r="V41" s="12"/>
      <c r="W41" s="50"/>
      <c r="X41" s="12"/>
      <c r="Y41" s="2"/>
      <c r="Z41" s="12"/>
      <c r="AA41" s="50"/>
      <c r="AB41" s="12"/>
      <c r="AC41" s="2"/>
      <c r="AD41" s="12"/>
      <c r="AE41" s="50"/>
      <c r="AF41" s="12"/>
    </row>
    <row r="42" spans="1:32" ht="12.75">
      <c r="A42" s="1" t="s">
        <v>27</v>
      </c>
      <c r="B42" s="10">
        <v>18210</v>
      </c>
      <c r="C42" s="11">
        <v>19118</v>
      </c>
      <c r="D42" s="10">
        <f t="shared" si="30"/>
        <v>908</v>
      </c>
      <c r="E42" s="1" t="s">
        <v>27</v>
      </c>
      <c r="F42" s="10">
        <f t="shared" si="32"/>
        <v>34293</v>
      </c>
      <c r="G42" s="11">
        <v>35753</v>
      </c>
      <c r="H42" s="10">
        <f t="shared" si="31"/>
        <v>1460</v>
      </c>
      <c r="I42" s="2"/>
      <c r="J42" s="12"/>
      <c r="K42" s="50"/>
      <c r="L42" s="12"/>
      <c r="M42" s="2"/>
      <c r="N42" s="12"/>
      <c r="O42" s="50"/>
      <c r="P42" s="12"/>
      <c r="Q42" s="2"/>
      <c r="R42" s="12"/>
      <c r="S42" s="50"/>
      <c r="T42" s="12"/>
      <c r="U42" s="2"/>
      <c r="V42" s="12"/>
      <c r="W42" s="50"/>
      <c r="X42" s="12"/>
      <c r="Y42" s="2"/>
      <c r="Z42" s="12"/>
      <c r="AA42" s="50"/>
      <c r="AB42" s="12"/>
      <c r="AC42" s="2"/>
      <c r="AD42" s="12"/>
      <c r="AE42" s="50"/>
      <c r="AF42" s="12"/>
    </row>
    <row r="43" spans="1:32" ht="12.75">
      <c r="A43" s="1" t="s">
        <v>28</v>
      </c>
      <c r="B43" s="10">
        <v>19118</v>
      </c>
      <c r="C43" s="11">
        <v>20284</v>
      </c>
      <c r="D43" s="10">
        <f t="shared" si="30"/>
        <v>1166</v>
      </c>
      <c r="E43" s="1" t="s">
        <v>28</v>
      </c>
      <c r="F43" s="10">
        <f t="shared" si="32"/>
        <v>35753</v>
      </c>
      <c r="G43" s="11">
        <v>38105</v>
      </c>
      <c r="H43" s="10">
        <f t="shared" si="31"/>
        <v>2352</v>
      </c>
      <c r="I43" s="2"/>
      <c r="J43" s="12"/>
      <c r="K43" s="50"/>
      <c r="L43" s="12"/>
      <c r="M43" s="2"/>
      <c r="N43" s="12"/>
      <c r="O43" s="50"/>
      <c r="P43" s="12"/>
      <c r="Q43" s="2"/>
      <c r="R43" s="12"/>
      <c r="S43" s="50"/>
      <c r="T43" s="12"/>
      <c r="U43" s="2"/>
      <c r="V43" s="12"/>
      <c r="W43" s="50"/>
      <c r="X43" s="12"/>
      <c r="Y43" s="2"/>
      <c r="Z43" s="12"/>
      <c r="AA43" s="50"/>
      <c r="AB43" s="12"/>
      <c r="AC43" s="2"/>
      <c r="AD43" s="12"/>
      <c r="AE43" s="50"/>
      <c r="AF43" s="12"/>
    </row>
    <row r="44" spans="1:32" ht="12.75">
      <c r="A44" s="1" t="s">
        <v>29</v>
      </c>
      <c r="B44" s="10">
        <v>20284</v>
      </c>
      <c r="C44" s="11">
        <v>21606</v>
      </c>
      <c r="D44" s="10">
        <f t="shared" si="30"/>
        <v>1322</v>
      </c>
      <c r="E44" s="1" t="s">
        <v>29</v>
      </c>
      <c r="F44" s="10">
        <f t="shared" si="32"/>
        <v>38105</v>
      </c>
      <c r="G44" s="11">
        <v>41455</v>
      </c>
      <c r="H44" s="10">
        <f t="shared" si="31"/>
        <v>3350</v>
      </c>
      <c r="I44" s="2"/>
      <c r="J44" s="12"/>
      <c r="K44" s="50"/>
      <c r="L44" s="12"/>
      <c r="M44" s="2"/>
      <c r="N44" s="12"/>
      <c r="O44" s="50"/>
      <c r="P44" s="12"/>
      <c r="Q44" s="2"/>
      <c r="R44" s="12"/>
      <c r="S44" s="50"/>
      <c r="T44" s="12"/>
      <c r="U44" s="2"/>
      <c r="V44" s="12"/>
      <c r="W44" s="50"/>
      <c r="X44" s="12"/>
      <c r="Y44" s="2"/>
      <c r="Z44" s="12"/>
      <c r="AA44" s="50"/>
      <c r="AB44" s="12"/>
      <c r="AC44" s="2"/>
      <c r="AD44" s="12"/>
      <c r="AE44" s="50"/>
      <c r="AF44" s="12"/>
    </row>
    <row r="45" spans="1:32" ht="12.75">
      <c r="A45" s="1" t="s">
        <v>30</v>
      </c>
      <c r="B45" s="10">
        <v>21606</v>
      </c>
      <c r="C45" s="11">
        <v>23391</v>
      </c>
      <c r="D45" s="10">
        <f t="shared" si="30"/>
        <v>1785</v>
      </c>
      <c r="E45" s="1" t="s">
        <v>30</v>
      </c>
      <c r="F45" s="10">
        <f t="shared" si="32"/>
        <v>41455</v>
      </c>
      <c r="G45" s="11">
        <v>44689</v>
      </c>
      <c r="H45" s="10">
        <f t="shared" si="31"/>
        <v>3234</v>
      </c>
      <c r="I45" s="2"/>
      <c r="J45" s="12"/>
      <c r="K45" s="50"/>
      <c r="L45" s="12"/>
      <c r="M45" s="2"/>
      <c r="N45" s="12"/>
      <c r="O45" s="50"/>
      <c r="P45" s="12"/>
      <c r="Q45" s="2"/>
      <c r="R45" s="12"/>
      <c r="S45" s="50"/>
      <c r="T45" s="12"/>
      <c r="U45" s="2"/>
      <c r="V45" s="12"/>
      <c r="W45" s="50"/>
      <c r="X45" s="12"/>
      <c r="Y45" s="2"/>
      <c r="Z45" s="12"/>
      <c r="AA45" s="50"/>
      <c r="AB45" s="12"/>
      <c r="AC45" s="2"/>
      <c r="AD45" s="12"/>
      <c r="AE45" s="50"/>
      <c r="AF45" s="12"/>
    </row>
    <row r="46" spans="1:32" ht="12.75">
      <c r="A46" s="1" t="s">
        <v>31</v>
      </c>
      <c r="B46" s="10">
        <v>23391</v>
      </c>
      <c r="C46" s="11">
        <v>24179</v>
      </c>
      <c r="D46" s="10">
        <f t="shared" si="30"/>
        <v>788</v>
      </c>
      <c r="E46" s="1" t="s">
        <v>31</v>
      </c>
      <c r="F46" s="10">
        <f t="shared" si="32"/>
        <v>44689</v>
      </c>
      <c r="G46" s="25" t="s">
        <v>66</v>
      </c>
      <c r="H46" s="10"/>
      <c r="I46" s="2"/>
      <c r="J46" s="12"/>
      <c r="K46" s="50"/>
      <c r="L46" s="12"/>
      <c r="M46" s="2"/>
      <c r="N46" s="12"/>
      <c r="O46" s="50"/>
      <c r="P46" s="12"/>
      <c r="Q46" s="2"/>
      <c r="R46" s="12"/>
      <c r="S46" s="50"/>
      <c r="T46" s="12"/>
      <c r="U46" s="2"/>
      <c r="V46" s="12"/>
      <c r="W46" s="50"/>
      <c r="X46" s="12"/>
      <c r="Y46" s="2"/>
      <c r="Z46" s="12"/>
      <c r="AA46" s="50"/>
      <c r="AB46" s="12"/>
      <c r="AC46" s="2"/>
      <c r="AD46" s="12"/>
      <c r="AE46" s="50"/>
      <c r="AF46" s="12"/>
    </row>
    <row r="47" spans="1:32" ht="12.75">
      <c r="A47" s="14" t="s">
        <v>9</v>
      </c>
      <c r="B47" s="15"/>
      <c r="C47" s="16"/>
      <c r="D47" s="15">
        <f>SUM(D35:D46)</f>
        <v>14302</v>
      </c>
      <c r="E47" s="14" t="s">
        <v>9</v>
      </c>
      <c r="F47" s="15"/>
      <c r="G47" s="16"/>
      <c r="H47" s="15">
        <f>SUM(H35:H46)</f>
        <v>20510</v>
      </c>
      <c r="I47" s="17"/>
      <c r="J47" s="26"/>
      <c r="K47" s="36"/>
      <c r="L47" s="26"/>
      <c r="M47" s="17"/>
      <c r="N47" s="26"/>
      <c r="O47" s="36"/>
      <c r="P47" s="26"/>
      <c r="Q47" s="17"/>
      <c r="R47" s="26"/>
      <c r="S47" s="36"/>
      <c r="T47" s="26"/>
      <c r="U47" s="17"/>
      <c r="V47" s="26"/>
      <c r="W47" s="36"/>
      <c r="X47" s="26"/>
      <c r="Y47" s="17"/>
      <c r="Z47" s="26"/>
      <c r="AA47" s="36"/>
      <c r="AB47" s="26"/>
      <c r="AC47" s="17"/>
      <c r="AD47" s="26"/>
      <c r="AE47" s="36"/>
      <c r="AF47" s="26"/>
    </row>
    <row r="48" spans="2:30" ht="12.75">
      <c r="B48" t="s">
        <v>34</v>
      </c>
      <c r="F48" t="s">
        <v>34</v>
      </c>
      <c r="J48" t="s">
        <v>34</v>
      </c>
      <c r="N48" t="s">
        <v>34</v>
      </c>
      <c r="R48" t="s">
        <v>34</v>
      </c>
      <c r="V48" t="s">
        <v>34</v>
      </c>
      <c r="Z48" t="s">
        <v>34</v>
      </c>
      <c r="AD48" t="s">
        <v>34</v>
      </c>
    </row>
    <row r="49" spans="1:32" ht="12.75">
      <c r="A49" s="8" t="s">
        <v>16</v>
      </c>
      <c r="B49" s="8" t="s">
        <v>17</v>
      </c>
      <c r="C49" s="8" t="s">
        <v>18</v>
      </c>
      <c r="D49" s="8" t="s">
        <v>19</v>
      </c>
      <c r="E49" s="8" t="s">
        <v>16</v>
      </c>
      <c r="F49" s="8" t="s">
        <v>17</v>
      </c>
      <c r="G49" s="8" t="s">
        <v>18</v>
      </c>
      <c r="H49" s="8" t="s">
        <v>19</v>
      </c>
      <c r="I49" s="8" t="s">
        <v>16</v>
      </c>
      <c r="J49" s="8" t="s">
        <v>17</v>
      </c>
      <c r="K49" s="8" t="s">
        <v>18</v>
      </c>
      <c r="L49" s="8" t="s">
        <v>19</v>
      </c>
      <c r="M49" s="8" t="s">
        <v>16</v>
      </c>
      <c r="N49" s="8" t="s">
        <v>17</v>
      </c>
      <c r="O49" s="8" t="s">
        <v>18</v>
      </c>
      <c r="P49" s="8" t="s">
        <v>19</v>
      </c>
      <c r="Q49" s="8" t="s">
        <v>16</v>
      </c>
      <c r="R49" s="8" t="s">
        <v>17</v>
      </c>
      <c r="S49" s="8" t="s">
        <v>18</v>
      </c>
      <c r="T49" s="8" t="s">
        <v>19</v>
      </c>
      <c r="U49" s="8" t="s">
        <v>16</v>
      </c>
      <c r="V49" s="8" t="s">
        <v>17</v>
      </c>
      <c r="W49" s="8" t="s">
        <v>18</v>
      </c>
      <c r="X49" s="8" t="s">
        <v>19</v>
      </c>
      <c r="Y49" s="8" t="s">
        <v>16</v>
      </c>
      <c r="Z49" s="8" t="s">
        <v>17</v>
      </c>
      <c r="AA49" s="8" t="s">
        <v>18</v>
      </c>
      <c r="AB49" s="8" t="s">
        <v>19</v>
      </c>
      <c r="AC49" s="8" t="s">
        <v>16</v>
      </c>
      <c r="AD49" s="8" t="s">
        <v>17</v>
      </c>
      <c r="AE49" s="8" t="s">
        <v>18</v>
      </c>
      <c r="AF49" s="8" t="s">
        <v>19</v>
      </c>
    </row>
    <row r="50" spans="1:32" ht="12.75">
      <c r="A50" s="1" t="s">
        <v>20</v>
      </c>
      <c r="B50" s="10">
        <v>6466</v>
      </c>
      <c r="C50" s="11">
        <v>7683</v>
      </c>
      <c r="D50" s="10">
        <f aca="true" t="shared" si="33" ref="D50:D61">SUM(C50-B50)</f>
        <v>1217</v>
      </c>
      <c r="E50" s="1" t="s">
        <v>20</v>
      </c>
      <c r="F50" s="10">
        <v>18695</v>
      </c>
      <c r="G50" s="11">
        <v>19723</v>
      </c>
      <c r="H50" s="10">
        <f aca="true" t="shared" si="34" ref="H50:H61">SUM(G50-F50)</f>
        <v>1028</v>
      </c>
      <c r="I50" s="1" t="s">
        <v>20</v>
      </c>
      <c r="J50" s="10">
        <v>3976</v>
      </c>
      <c r="K50" s="11">
        <v>4940</v>
      </c>
      <c r="L50" s="10">
        <f aca="true" t="shared" si="35" ref="L50:L61">SUM(K50-J50)</f>
        <v>964</v>
      </c>
      <c r="M50" s="1" t="s">
        <v>20</v>
      </c>
      <c r="N50" s="10">
        <v>14463</v>
      </c>
      <c r="O50" s="11">
        <v>15487</v>
      </c>
      <c r="P50" s="10">
        <f aca="true" t="shared" si="36" ref="P50:P61">SUM(O50-N50)</f>
        <v>1024</v>
      </c>
      <c r="Q50" s="1" t="s">
        <v>20</v>
      </c>
      <c r="R50" s="10">
        <v>24236</v>
      </c>
      <c r="S50" s="11">
        <v>25401</v>
      </c>
      <c r="T50" s="10">
        <f aca="true" t="shared" si="37" ref="T50:T61">SUM(S50-R50)</f>
        <v>1165</v>
      </c>
      <c r="U50" s="1" t="s">
        <v>20</v>
      </c>
      <c r="V50" s="10">
        <v>33925</v>
      </c>
      <c r="W50" s="11">
        <v>35213</v>
      </c>
      <c r="X50" s="10">
        <f aca="true" t="shared" si="38" ref="X50:X61">SUM(W50-V50)</f>
        <v>1288</v>
      </c>
      <c r="Y50" s="1" t="s">
        <v>20</v>
      </c>
      <c r="Z50" s="10">
        <v>43936</v>
      </c>
      <c r="AA50" s="11">
        <v>45149</v>
      </c>
      <c r="AB50" s="10">
        <f aca="true" t="shared" si="39" ref="AB50:AB61">SUM(AA50-Z50)</f>
        <v>1213</v>
      </c>
      <c r="AC50" s="1" t="s">
        <v>20</v>
      </c>
      <c r="AD50" s="10">
        <v>54004</v>
      </c>
      <c r="AE50" s="11">
        <v>55517</v>
      </c>
      <c r="AF50" s="10">
        <f aca="true" t="shared" si="40" ref="AF50:AF61">SUM(AE50-AD50)</f>
        <v>1513</v>
      </c>
    </row>
    <row r="51" spans="1:32" ht="12.75">
      <c r="A51" s="1" t="s">
        <v>21</v>
      </c>
      <c r="B51" s="10">
        <f>SUM(C50)</f>
        <v>7683</v>
      </c>
      <c r="C51" s="11">
        <v>8467</v>
      </c>
      <c r="D51" s="10">
        <f t="shared" si="33"/>
        <v>784</v>
      </c>
      <c r="E51" s="1" t="s">
        <v>21</v>
      </c>
      <c r="F51" s="10">
        <f>SUM(G50)</f>
        <v>19723</v>
      </c>
      <c r="G51" s="11">
        <v>20752</v>
      </c>
      <c r="H51" s="10">
        <f t="shared" si="34"/>
        <v>1029</v>
      </c>
      <c r="I51" s="1" t="s">
        <v>21</v>
      </c>
      <c r="J51" s="10">
        <f>SUM(K50)</f>
        <v>4940</v>
      </c>
      <c r="K51" s="11">
        <v>5704</v>
      </c>
      <c r="L51" s="10">
        <f t="shared" si="35"/>
        <v>764</v>
      </c>
      <c r="M51" s="1" t="s">
        <v>21</v>
      </c>
      <c r="N51" s="10">
        <f>SUM(O50)</f>
        <v>15487</v>
      </c>
      <c r="O51" s="11">
        <v>16135</v>
      </c>
      <c r="P51" s="10">
        <f t="shared" si="36"/>
        <v>648</v>
      </c>
      <c r="Q51" s="1" t="s">
        <v>21</v>
      </c>
      <c r="R51" s="10">
        <f>SUM(S50)</f>
        <v>25401</v>
      </c>
      <c r="S51" s="11">
        <v>25960</v>
      </c>
      <c r="T51" s="10">
        <f t="shared" si="37"/>
        <v>559</v>
      </c>
      <c r="U51" s="1" t="s">
        <v>21</v>
      </c>
      <c r="V51" s="10">
        <f>SUM(W50)</f>
        <v>35213</v>
      </c>
      <c r="W51" s="11">
        <v>36126</v>
      </c>
      <c r="X51" s="10">
        <f t="shared" si="38"/>
        <v>913</v>
      </c>
      <c r="Y51" s="1" t="s">
        <v>21</v>
      </c>
      <c r="Z51" s="10">
        <f>SUM(AA50)</f>
        <v>45149</v>
      </c>
      <c r="AA51" s="11">
        <v>45566</v>
      </c>
      <c r="AB51" s="10">
        <f t="shared" si="39"/>
        <v>417</v>
      </c>
      <c r="AC51" s="1" t="s">
        <v>21</v>
      </c>
      <c r="AD51" s="10">
        <f>SUM(AE50)</f>
        <v>55517</v>
      </c>
      <c r="AE51" s="11">
        <v>55946</v>
      </c>
      <c r="AF51" s="10">
        <f t="shared" si="40"/>
        <v>429</v>
      </c>
    </row>
    <row r="52" spans="1:32" ht="12.75">
      <c r="A52" s="1" t="s">
        <v>22</v>
      </c>
      <c r="B52" s="10">
        <f>SUM(C51)</f>
        <v>8467</v>
      </c>
      <c r="C52" s="11">
        <v>10037</v>
      </c>
      <c r="D52" s="10">
        <f t="shared" si="33"/>
        <v>1570</v>
      </c>
      <c r="E52" s="1" t="s">
        <v>22</v>
      </c>
      <c r="F52" s="10">
        <f aca="true" t="shared" si="41" ref="F52:F61">SUM(G51)</f>
        <v>20752</v>
      </c>
      <c r="G52" s="11">
        <v>22170</v>
      </c>
      <c r="H52" s="10">
        <f t="shared" si="34"/>
        <v>1418</v>
      </c>
      <c r="I52" s="1" t="s">
        <v>22</v>
      </c>
      <c r="J52" s="10">
        <f aca="true" t="shared" si="42" ref="J52:J61">SUM(K51)</f>
        <v>5704</v>
      </c>
      <c r="K52" s="11">
        <v>6878</v>
      </c>
      <c r="L52" s="10">
        <f t="shared" si="35"/>
        <v>1174</v>
      </c>
      <c r="M52" s="1" t="s">
        <v>22</v>
      </c>
      <c r="N52" s="10">
        <f aca="true" t="shared" si="43" ref="N52:N61">SUM(O51)</f>
        <v>16135</v>
      </c>
      <c r="O52" s="11">
        <v>16950</v>
      </c>
      <c r="P52" s="10">
        <f t="shared" si="36"/>
        <v>815</v>
      </c>
      <c r="Q52" s="1" t="s">
        <v>22</v>
      </c>
      <c r="R52" s="10">
        <f aca="true" t="shared" si="44" ref="R52:R61">SUM(S51)</f>
        <v>25960</v>
      </c>
      <c r="S52" s="11">
        <v>27192</v>
      </c>
      <c r="T52" s="10">
        <f t="shared" si="37"/>
        <v>1232</v>
      </c>
      <c r="U52" s="1" t="s">
        <v>22</v>
      </c>
      <c r="V52" s="10">
        <f aca="true" t="shared" si="45" ref="V52:V61">SUM(W51)</f>
        <v>36126</v>
      </c>
      <c r="W52" s="11">
        <v>37227</v>
      </c>
      <c r="X52" s="10">
        <f t="shared" si="38"/>
        <v>1101</v>
      </c>
      <c r="Y52" s="1" t="s">
        <v>22</v>
      </c>
      <c r="Z52" s="10">
        <f aca="true" t="shared" si="46" ref="Z52:Z61">SUM(AA51)</f>
        <v>45566</v>
      </c>
      <c r="AA52" s="11">
        <v>47256</v>
      </c>
      <c r="AB52" s="10">
        <f t="shared" si="39"/>
        <v>1690</v>
      </c>
      <c r="AC52" s="1" t="s">
        <v>22</v>
      </c>
      <c r="AD52" s="10">
        <f aca="true" t="shared" si="47" ref="AD52:AD61">SUM(AE51)</f>
        <v>55946</v>
      </c>
      <c r="AE52" s="11">
        <v>57231</v>
      </c>
      <c r="AF52" s="10">
        <f t="shared" si="40"/>
        <v>1285</v>
      </c>
    </row>
    <row r="53" spans="1:32" ht="12.75">
      <c r="A53" s="1" t="s">
        <v>23</v>
      </c>
      <c r="B53" s="10">
        <f>SUM(C52)</f>
        <v>10037</v>
      </c>
      <c r="C53" s="11">
        <v>11122</v>
      </c>
      <c r="D53" s="10">
        <f t="shared" si="33"/>
        <v>1085</v>
      </c>
      <c r="E53" s="1" t="s">
        <v>23</v>
      </c>
      <c r="F53" s="10">
        <f t="shared" si="41"/>
        <v>22170</v>
      </c>
      <c r="G53" s="11">
        <v>22742</v>
      </c>
      <c r="H53" s="10">
        <f t="shared" si="34"/>
        <v>572</v>
      </c>
      <c r="I53" s="1" t="s">
        <v>23</v>
      </c>
      <c r="J53" s="10">
        <f t="shared" si="42"/>
        <v>6878</v>
      </c>
      <c r="K53" s="11">
        <v>7660</v>
      </c>
      <c r="L53" s="10">
        <f t="shared" si="35"/>
        <v>782</v>
      </c>
      <c r="M53" s="1" t="s">
        <v>23</v>
      </c>
      <c r="N53" s="10">
        <f t="shared" si="43"/>
        <v>16950</v>
      </c>
      <c r="O53" s="11">
        <v>17965</v>
      </c>
      <c r="P53" s="10">
        <f t="shared" si="36"/>
        <v>1015</v>
      </c>
      <c r="Q53" s="1" t="s">
        <v>23</v>
      </c>
      <c r="R53" s="10">
        <f t="shared" si="44"/>
        <v>27192</v>
      </c>
      <c r="S53" s="11">
        <v>27972</v>
      </c>
      <c r="T53" s="10">
        <f t="shared" si="37"/>
        <v>780</v>
      </c>
      <c r="U53" s="1" t="s">
        <v>23</v>
      </c>
      <c r="V53" s="10">
        <f t="shared" si="45"/>
        <v>37227</v>
      </c>
      <c r="W53" s="11">
        <v>38026</v>
      </c>
      <c r="X53" s="10">
        <f t="shared" si="38"/>
        <v>799</v>
      </c>
      <c r="Y53" s="1" t="s">
        <v>23</v>
      </c>
      <c r="Z53" s="10">
        <f t="shared" si="46"/>
        <v>47256</v>
      </c>
      <c r="AA53" s="11">
        <v>47650</v>
      </c>
      <c r="AB53" s="10">
        <f t="shared" si="39"/>
        <v>394</v>
      </c>
      <c r="AC53" s="1" t="s">
        <v>23</v>
      </c>
      <c r="AD53" s="10">
        <f t="shared" si="47"/>
        <v>57231</v>
      </c>
      <c r="AE53" s="11">
        <v>57437</v>
      </c>
      <c r="AF53" s="10">
        <f t="shared" si="40"/>
        <v>206</v>
      </c>
    </row>
    <row r="54" spans="1:32" ht="12.75">
      <c r="A54" s="1" t="s">
        <v>24</v>
      </c>
      <c r="B54" s="10">
        <f aca="true" t="shared" si="48" ref="B54:B61">SUM(C53)</f>
        <v>11122</v>
      </c>
      <c r="C54" s="11">
        <v>12718</v>
      </c>
      <c r="D54" s="10">
        <f t="shared" si="33"/>
        <v>1596</v>
      </c>
      <c r="E54" s="1" t="s">
        <v>24</v>
      </c>
      <c r="F54" s="10">
        <f t="shared" si="41"/>
        <v>22742</v>
      </c>
      <c r="G54" s="11">
        <v>23726</v>
      </c>
      <c r="H54" s="10">
        <f t="shared" si="34"/>
        <v>984</v>
      </c>
      <c r="I54" s="1" t="s">
        <v>24</v>
      </c>
      <c r="J54" s="10">
        <f t="shared" si="42"/>
        <v>7660</v>
      </c>
      <c r="K54" s="11">
        <v>8913</v>
      </c>
      <c r="L54" s="10">
        <f t="shared" si="35"/>
        <v>1253</v>
      </c>
      <c r="M54" s="1" t="s">
        <v>24</v>
      </c>
      <c r="N54" s="10">
        <f t="shared" si="43"/>
        <v>17965</v>
      </c>
      <c r="O54" s="11">
        <v>19181</v>
      </c>
      <c r="P54" s="10">
        <f t="shared" si="36"/>
        <v>1216</v>
      </c>
      <c r="Q54" s="1" t="s">
        <v>24</v>
      </c>
      <c r="R54" s="10">
        <f t="shared" si="44"/>
        <v>27972</v>
      </c>
      <c r="S54" s="11">
        <v>28676</v>
      </c>
      <c r="T54" s="10">
        <f t="shared" si="37"/>
        <v>704</v>
      </c>
      <c r="U54" s="1" t="s">
        <v>24</v>
      </c>
      <c r="V54" s="10">
        <f t="shared" si="45"/>
        <v>38026</v>
      </c>
      <c r="W54" s="11">
        <v>39039</v>
      </c>
      <c r="X54" s="10">
        <f t="shared" si="38"/>
        <v>1013</v>
      </c>
      <c r="Y54" s="1" t="s">
        <v>24</v>
      </c>
      <c r="Z54" s="10">
        <f t="shared" si="46"/>
        <v>47650</v>
      </c>
      <c r="AA54" s="11">
        <v>48827</v>
      </c>
      <c r="AB54" s="10">
        <f t="shared" si="39"/>
        <v>1177</v>
      </c>
      <c r="AC54" s="1" t="s">
        <v>24</v>
      </c>
      <c r="AD54" s="10">
        <f t="shared" si="47"/>
        <v>57437</v>
      </c>
      <c r="AE54" s="11"/>
      <c r="AF54" s="10">
        <f t="shared" si="40"/>
        <v>-57437</v>
      </c>
    </row>
    <row r="55" spans="1:32" ht="12.75">
      <c r="A55" s="1" t="s">
        <v>25</v>
      </c>
      <c r="B55" s="10">
        <f t="shared" si="48"/>
        <v>12718</v>
      </c>
      <c r="C55" s="11">
        <v>14124</v>
      </c>
      <c r="D55" s="10">
        <f t="shared" si="33"/>
        <v>1406</v>
      </c>
      <c r="E55" s="1" t="s">
        <v>25</v>
      </c>
      <c r="F55" s="10">
        <f t="shared" si="41"/>
        <v>23726</v>
      </c>
      <c r="G55" s="11">
        <v>24711</v>
      </c>
      <c r="H55" s="10">
        <f t="shared" si="34"/>
        <v>985</v>
      </c>
      <c r="I55" s="1" t="s">
        <v>25</v>
      </c>
      <c r="J55" s="10">
        <f t="shared" si="42"/>
        <v>8913</v>
      </c>
      <c r="K55" s="11">
        <v>10051</v>
      </c>
      <c r="L55" s="10">
        <f t="shared" si="35"/>
        <v>1138</v>
      </c>
      <c r="M55" s="1" t="s">
        <v>25</v>
      </c>
      <c r="N55" s="10">
        <f t="shared" si="43"/>
        <v>19181</v>
      </c>
      <c r="O55" s="11">
        <v>20242</v>
      </c>
      <c r="P55" s="10">
        <f t="shared" si="36"/>
        <v>1061</v>
      </c>
      <c r="Q55" s="1" t="s">
        <v>25</v>
      </c>
      <c r="R55" s="10">
        <f t="shared" si="44"/>
        <v>28676</v>
      </c>
      <c r="S55" s="11">
        <v>29455</v>
      </c>
      <c r="T55" s="10">
        <f t="shared" si="37"/>
        <v>779</v>
      </c>
      <c r="U55" s="1" t="s">
        <v>25</v>
      </c>
      <c r="V55" s="10">
        <f t="shared" si="45"/>
        <v>39039</v>
      </c>
      <c r="W55" s="11">
        <v>40130</v>
      </c>
      <c r="X55" s="10">
        <f t="shared" si="38"/>
        <v>1091</v>
      </c>
      <c r="Y55" s="1" t="s">
        <v>25</v>
      </c>
      <c r="Z55" s="10">
        <f t="shared" si="46"/>
        <v>48827</v>
      </c>
      <c r="AA55" s="11">
        <v>49856</v>
      </c>
      <c r="AB55" s="10">
        <f t="shared" si="39"/>
        <v>1029</v>
      </c>
      <c r="AC55" s="1" t="s">
        <v>25</v>
      </c>
      <c r="AD55" s="10">
        <f t="shared" si="47"/>
        <v>0</v>
      </c>
      <c r="AE55" s="11"/>
      <c r="AF55" s="10">
        <f t="shared" si="40"/>
        <v>0</v>
      </c>
    </row>
    <row r="56" spans="1:32" ht="12.75">
      <c r="A56" s="1" t="s">
        <v>26</v>
      </c>
      <c r="B56" s="10">
        <f t="shared" si="48"/>
        <v>14124</v>
      </c>
      <c r="C56" s="11">
        <v>14124</v>
      </c>
      <c r="D56" s="10">
        <f t="shared" si="33"/>
        <v>0</v>
      </c>
      <c r="E56" s="1" t="s">
        <v>26</v>
      </c>
      <c r="F56" s="10">
        <f t="shared" si="41"/>
        <v>24711</v>
      </c>
      <c r="G56" s="11">
        <v>24711</v>
      </c>
      <c r="H56" s="10">
        <f t="shared" si="34"/>
        <v>0</v>
      </c>
      <c r="I56" s="1" t="s">
        <v>26</v>
      </c>
      <c r="J56" s="10">
        <f t="shared" si="42"/>
        <v>10051</v>
      </c>
      <c r="K56" s="11">
        <v>10051</v>
      </c>
      <c r="L56" s="10">
        <f t="shared" si="35"/>
        <v>0</v>
      </c>
      <c r="M56" s="1" t="s">
        <v>26</v>
      </c>
      <c r="N56" s="10">
        <f t="shared" si="43"/>
        <v>20242</v>
      </c>
      <c r="O56" s="11">
        <v>20242</v>
      </c>
      <c r="P56" s="10">
        <f t="shared" si="36"/>
        <v>0</v>
      </c>
      <c r="Q56" s="1" t="s">
        <v>26</v>
      </c>
      <c r="R56" s="10">
        <f t="shared" si="44"/>
        <v>29455</v>
      </c>
      <c r="S56" s="11">
        <v>29455</v>
      </c>
      <c r="T56" s="10">
        <f t="shared" si="37"/>
        <v>0</v>
      </c>
      <c r="U56" s="1" t="s">
        <v>26</v>
      </c>
      <c r="V56" s="10">
        <f t="shared" si="45"/>
        <v>40130</v>
      </c>
      <c r="W56" s="11">
        <v>40130</v>
      </c>
      <c r="X56" s="10">
        <f t="shared" si="38"/>
        <v>0</v>
      </c>
      <c r="Y56" s="1" t="s">
        <v>26</v>
      </c>
      <c r="Z56" s="10">
        <f t="shared" si="46"/>
        <v>49856</v>
      </c>
      <c r="AA56" s="11">
        <v>49856</v>
      </c>
      <c r="AB56" s="10">
        <f t="shared" si="39"/>
        <v>0</v>
      </c>
      <c r="AC56" s="1" t="s">
        <v>26</v>
      </c>
      <c r="AD56" s="10">
        <f t="shared" si="47"/>
        <v>0</v>
      </c>
      <c r="AE56" s="11"/>
      <c r="AF56" s="10">
        <f t="shared" si="40"/>
        <v>0</v>
      </c>
    </row>
    <row r="57" spans="1:32" ht="12.75">
      <c r="A57" s="1" t="s">
        <v>27</v>
      </c>
      <c r="B57" s="10">
        <f t="shared" si="48"/>
        <v>14124</v>
      </c>
      <c r="C57" s="11">
        <v>14604</v>
      </c>
      <c r="D57" s="10">
        <f t="shared" si="33"/>
        <v>480</v>
      </c>
      <c r="E57" s="1" t="s">
        <v>27</v>
      </c>
      <c r="F57" s="10">
        <f t="shared" si="41"/>
        <v>24711</v>
      </c>
      <c r="G57" s="11">
        <v>30</v>
      </c>
      <c r="H57" s="10">
        <v>30</v>
      </c>
      <c r="I57" s="1" t="s">
        <v>27</v>
      </c>
      <c r="J57" s="10">
        <f t="shared" si="42"/>
        <v>10051</v>
      </c>
      <c r="K57" s="11">
        <v>10079</v>
      </c>
      <c r="L57" s="10">
        <f t="shared" si="35"/>
        <v>28</v>
      </c>
      <c r="M57" s="1" t="s">
        <v>27</v>
      </c>
      <c r="N57" s="10">
        <f t="shared" si="43"/>
        <v>20242</v>
      </c>
      <c r="O57" s="11">
        <v>20244</v>
      </c>
      <c r="P57" s="10">
        <f t="shared" si="36"/>
        <v>2</v>
      </c>
      <c r="Q57" s="1" t="s">
        <v>27</v>
      </c>
      <c r="R57" s="10">
        <f t="shared" si="44"/>
        <v>29455</v>
      </c>
      <c r="S57" s="11">
        <v>29543</v>
      </c>
      <c r="T57" s="10">
        <f t="shared" si="37"/>
        <v>88</v>
      </c>
      <c r="U57" s="1" t="s">
        <v>27</v>
      </c>
      <c r="V57" s="10">
        <f t="shared" si="45"/>
        <v>40130</v>
      </c>
      <c r="W57" s="11">
        <v>40130</v>
      </c>
      <c r="X57" s="10">
        <f t="shared" si="38"/>
        <v>0</v>
      </c>
      <c r="Y57" s="1" t="s">
        <v>27</v>
      </c>
      <c r="Z57" s="10">
        <f t="shared" si="46"/>
        <v>49856</v>
      </c>
      <c r="AA57" s="11">
        <v>50099</v>
      </c>
      <c r="AB57" s="10">
        <f t="shared" si="39"/>
        <v>243</v>
      </c>
      <c r="AC57" s="1" t="s">
        <v>27</v>
      </c>
      <c r="AD57" s="10">
        <f t="shared" si="47"/>
        <v>0</v>
      </c>
      <c r="AE57" s="11"/>
      <c r="AF57" s="10">
        <f t="shared" si="40"/>
        <v>0</v>
      </c>
    </row>
    <row r="58" spans="1:32" ht="12.75">
      <c r="A58" s="1" t="s">
        <v>28</v>
      </c>
      <c r="B58" s="10">
        <f t="shared" si="48"/>
        <v>14604</v>
      </c>
      <c r="C58" s="11">
        <v>16145</v>
      </c>
      <c r="D58" s="10">
        <f t="shared" si="33"/>
        <v>1541</v>
      </c>
      <c r="E58" s="1" t="s">
        <v>28</v>
      </c>
      <c r="F58" s="10">
        <f t="shared" si="41"/>
        <v>30</v>
      </c>
      <c r="G58" s="11">
        <v>1123</v>
      </c>
      <c r="H58" s="10">
        <f t="shared" si="34"/>
        <v>1093</v>
      </c>
      <c r="I58" s="1" t="s">
        <v>28</v>
      </c>
      <c r="J58" s="10">
        <f t="shared" si="42"/>
        <v>10079</v>
      </c>
      <c r="K58" s="11">
        <v>11312</v>
      </c>
      <c r="L58" s="10">
        <f t="shared" si="35"/>
        <v>1233</v>
      </c>
      <c r="M58" s="1" t="s">
        <v>28</v>
      </c>
      <c r="N58" s="10">
        <f t="shared" si="43"/>
        <v>20244</v>
      </c>
      <c r="O58" s="11">
        <v>21331</v>
      </c>
      <c r="P58" s="10">
        <f t="shared" si="36"/>
        <v>1087</v>
      </c>
      <c r="Q58" s="1" t="s">
        <v>28</v>
      </c>
      <c r="R58" s="10">
        <f t="shared" si="44"/>
        <v>29543</v>
      </c>
      <c r="S58" s="11">
        <v>30994</v>
      </c>
      <c r="T58" s="10">
        <f t="shared" si="37"/>
        <v>1451</v>
      </c>
      <c r="U58" s="1" t="s">
        <v>28</v>
      </c>
      <c r="V58" s="10">
        <f t="shared" si="45"/>
        <v>40130</v>
      </c>
      <c r="W58" s="11">
        <v>41679</v>
      </c>
      <c r="X58" s="10">
        <f t="shared" si="38"/>
        <v>1549</v>
      </c>
      <c r="Y58" s="1" t="s">
        <v>28</v>
      </c>
      <c r="Z58" s="10">
        <f t="shared" si="46"/>
        <v>50099</v>
      </c>
      <c r="AA58" s="11">
        <v>51368</v>
      </c>
      <c r="AB58" s="10">
        <f t="shared" si="39"/>
        <v>1269</v>
      </c>
      <c r="AC58" s="1" t="s">
        <v>28</v>
      </c>
      <c r="AD58" s="10">
        <f t="shared" si="47"/>
        <v>0</v>
      </c>
      <c r="AE58" s="11"/>
      <c r="AF58" s="10">
        <f t="shared" si="40"/>
        <v>0</v>
      </c>
    </row>
    <row r="59" spans="1:32" ht="12.75">
      <c r="A59" s="1" t="s">
        <v>29</v>
      </c>
      <c r="B59" s="10">
        <f t="shared" si="48"/>
        <v>16145</v>
      </c>
      <c r="C59" s="11">
        <v>17269</v>
      </c>
      <c r="D59" s="10">
        <f t="shared" si="33"/>
        <v>1124</v>
      </c>
      <c r="E59" s="1" t="s">
        <v>29</v>
      </c>
      <c r="F59" s="10">
        <f t="shared" si="41"/>
        <v>1123</v>
      </c>
      <c r="G59" s="11">
        <v>2206</v>
      </c>
      <c r="H59" s="10">
        <f t="shared" si="34"/>
        <v>1083</v>
      </c>
      <c r="I59" s="1" t="s">
        <v>29</v>
      </c>
      <c r="J59" s="10">
        <f t="shared" si="42"/>
        <v>11312</v>
      </c>
      <c r="K59" s="11">
        <v>12550</v>
      </c>
      <c r="L59" s="10">
        <f t="shared" si="35"/>
        <v>1238</v>
      </c>
      <c r="M59" s="1" t="s">
        <v>29</v>
      </c>
      <c r="N59" s="10">
        <f t="shared" si="43"/>
        <v>21331</v>
      </c>
      <c r="O59" s="11">
        <v>22301</v>
      </c>
      <c r="P59" s="10">
        <f t="shared" si="36"/>
        <v>970</v>
      </c>
      <c r="Q59" s="1" t="s">
        <v>29</v>
      </c>
      <c r="R59" s="10">
        <f t="shared" si="44"/>
        <v>30994</v>
      </c>
      <c r="S59" s="11">
        <v>32265</v>
      </c>
      <c r="T59" s="10">
        <f t="shared" si="37"/>
        <v>1271</v>
      </c>
      <c r="U59" s="1" t="s">
        <v>29</v>
      </c>
      <c r="V59" s="10">
        <f t="shared" si="45"/>
        <v>41679</v>
      </c>
      <c r="W59" s="11">
        <v>42310</v>
      </c>
      <c r="X59" s="10">
        <f t="shared" si="38"/>
        <v>631</v>
      </c>
      <c r="Y59" s="1" t="s">
        <v>29</v>
      </c>
      <c r="Z59" s="10">
        <f t="shared" si="46"/>
        <v>51368</v>
      </c>
      <c r="AA59" s="11">
        <v>52150</v>
      </c>
      <c r="AB59" s="10">
        <f t="shared" si="39"/>
        <v>782</v>
      </c>
      <c r="AC59" s="1" t="s">
        <v>29</v>
      </c>
      <c r="AD59" s="10">
        <f t="shared" si="47"/>
        <v>0</v>
      </c>
      <c r="AE59" s="11"/>
      <c r="AF59" s="10">
        <f t="shared" si="40"/>
        <v>0</v>
      </c>
    </row>
    <row r="60" spans="1:32" ht="12.75">
      <c r="A60" s="1" t="s">
        <v>30</v>
      </c>
      <c r="B60" s="10">
        <f t="shared" si="48"/>
        <v>17269</v>
      </c>
      <c r="C60" s="11">
        <v>18288</v>
      </c>
      <c r="D60" s="10">
        <f t="shared" si="33"/>
        <v>1019</v>
      </c>
      <c r="E60" s="1" t="s">
        <v>30</v>
      </c>
      <c r="F60" s="10">
        <f t="shared" si="41"/>
        <v>2206</v>
      </c>
      <c r="G60" s="11">
        <v>3160</v>
      </c>
      <c r="H60" s="10">
        <f t="shared" si="34"/>
        <v>954</v>
      </c>
      <c r="I60" s="1" t="s">
        <v>30</v>
      </c>
      <c r="J60" s="10">
        <f t="shared" si="42"/>
        <v>12550</v>
      </c>
      <c r="K60" s="11">
        <v>13765</v>
      </c>
      <c r="L60" s="10">
        <f t="shared" si="35"/>
        <v>1215</v>
      </c>
      <c r="M60" s="1" t="s">
        <v>30</v>
      </c>
      <c r="N60" s="10">
        <f t="shared" si="43"/>
        <v>22301</v>
      </c>
      <c r="O60" s="11">
        <v>23299</v>
      </c>
      <c r="P60" s="10">
        <f t="shared" si="36"/>
        <v>998</v>
      </c>
      <c r="Q60" s="1" t="s">
        <v>30</v>
      </c>
      <c r="R60" s="10">
        <f t="shared" si="44"/>
        <v>32265</v>
      </c>
      <c r="S60" s="11">
        <v>33195</v>
      </c>
      <c r="T60" s="10">
        <f t="shared" si="37"/>
        <v>930</v>
      </c>
      <c r="U60" s="1" t="s">
        <v>30</v>
      </c>
      <c r="V60" s="10">
        <f t="shared" si="45"/>
        <v>42310</v>
      </c>
      <c r="W60" s="11">
        <v>43349</v>
      </c>
      <c r="X60" s="10">
        <f t="shared" si="38"/>
        <v>1039</v>
      </c>
      <c r="Y60" s="1" t="s">
        <v>30</v>
      </c>
      <c r="Z60" s="10">
        <f t="shared" si="46"/>
        <v>52150</v>
      </c>
      <c r="AA60" s="11">
        <v>53496</v>
      </c>
      <c r="AB60" s="10">
        <f t="shared" si="39"/>
        <v>1346</v>
      </c>
      <c r="AC60" s="1" t="s">
        <v>30</v>
      </c>
      <c r="AD60" s="10">
        <f t="shared" si="47"/>
        <v>0</v>
      </c>
      <c r="AE60" s="11"/>
      <c r="AF60" s="10">
        <f t="shared" si="40"/>
        <v>0</v>
      </c>
    </row>
    <row r="61" spans="1:32" ht="12.75">
      <c r="A61" s="1" t="s">
        <v>31</v>
      </c>
      <c r="B61" s="10">
        <f t="shared" si="48"/>
        <v>18288</v>
      </c>
      <c r="C61" s="11">
        <v>18695</v>
      </c>
      <c r="D61" s="10">
        <f t="shared" si="33"/>
        <v>407</v>
      </c>
      <c r="E61" s="1" t="s">
        <v>31</v>
      </c>
      <c r="F61" s="10">
        <f t="shared" si="41"/>
        <v>3160</v>
      </c>
      <c r="G61" s="11">
        <v>3976</v>
      </c>
      <c r="H61" s="10">
        <f t="shared" si="34"/>
        <v>816</v>
      </c>
      <c r="I61" s="1" t="s">
        <v>31</v>
      </c>
      <c r="J61" s="10">
        <f t="shared" si="42"/>
        <v>13765</v>
      </c>
      <c r="K61" s="11">
        <v>14463</v>
      </c>
      <c r="L61" s="10">
        <f t="shared" si="35"/>
        <v>698</v>
      </c>
      <c r="M61" s="1" t="s">
        <v>31</v>
      </c>
      <c r="N61" s="10">
        <f t="shared" si="43"/>
        <v>23299</v>
      </c>
      <c r="O61" s="11">
        <v>24236</v>
      </c>
      <c r="P61" s="10">
        <f t="shared" si="36"/>
        <v>937</v>
      </c>
      <c r="Q61" s="1" t="s">
        <v>31</v>
      </c>
      <c r="R61" s="10">
        <f t="shared" si="44"/>
        <v>33195</v>
      </c>
      <c r="S61" s="11">
        <v>33925</v>
      </c>
      <c r="T61" s="10">
        <f t="shared" si="37"/>
        <v>730</v>
      </c>
      <c r="U61" s="1" t="s">
        <v>31</v>
      </c>
      <c r="V61" s="10">
        <f t="shared" si="45"/>
        <v>43349</v>
      </c>
      <c r="W61" s="11">
        <v>43936</v>
      </c>
      <c r="X61" s="10">
        <f t="shared" si="38"/>
        <v>587</v>
      </c>
      <c r="Y61" s="1" t="s">
        <v>31</v>
      </c>
      <c r="Z61" s="10">
        <f t="shared" si="46"/>
        <v>53496</v>
      </c>
      <c r="AA61" s="11">
        <v>54004</v>
      </c>
      <c r="AB61" s="10">
        <f t="shared" si="39"/>
        <v>508</v>
      </c>
      <c r="AC61" s="1" t="s">
        <v>31</v>
      </c>
      <c r="AD61" s="10">
        <f t="shared" si="47"/>
        <v>0</v>
      </c>
      <c r="AE61" s="11"/>
      <c r="AF61" s="10">
        <f t="shared" si="40"/>
        <v>0</v>
      </c>
    </row>
    <row r="62" spans="1:32" ht="12.75">
      <c r="A62" s="23" t="s">
        <v>9</v>
      </c>
      <c r="B62" s="24"/>
      <c r="C62" s="25"/>
      <c r="D62" s="15">
        <f>SUM(D50:D61)</f>
        <v>12229</v>
      </c>
      <c r="E62" s="23" t="s">
        <v>9</v>
      </c>
      <c r="F62" s="24"/>
      <c r="G62" s="25"/>
      <c r="H62" s="15">
        <f>SUM(H50:H61)</f>
        <v>9992</v>
      </c>
      <c r="I62" s="23" t="s">
        <v>9</v>
      </c>
      <c r="J62" s="24"/>
      <c r="K62" s="25"/>
      <c r="L62" s="15">
        <f>SUM(L50:L61)</f>
        <v>10487</v>
      </c>
      <c r="M62" s="23" t="s">
        <v>9</v>
      </c>
      <c r="N62" s="24"/>
      <c r="O62" s="25"/>
      <c r="P62" s="15">
        <f>SUM(P50:P61)</f>
        <v>9773</v>
      </c>
      <c r="Q62" s="23" t="s">
        <v>9</v>
      </c>
      <c r="R62" s="24"/>
      <c r="S62" s="25"/>
      <c r="T62" s="15">
        <f>SUM(T50:T61)</f>
        <v>9689</v>
      </c>
      <c r="U62" s="23" t="s">
        <v>9</v>
      </c>
      <c r="V62" s="24"/>
      <c r="W62" s="25"/>
      <c r="X62" s="15">
        <f>SUM(X50:X61)</f>
        <v>10011</v>
      </c>
      <c r="Y62" s="23" t="s">
        <v>9</v>
      </c>
      <c r="Z62" s="24"/>
      <c r="AA62" s="25"/>
      <c r="AB62" s="15">
        <f>SUM(AB50:AB61)</f>
        <v>10068</v>
      </c>
      <c r="AC62" s="23" t="s">
        <v>9</v>
      </c>
      <c r="AD62" s="24"/>
      <c r="AE62" s="25"/>
      <c r="AF62" s="15">
        <f>SUM(AF50:AF61)</f>
        <v>-54004</v>
      </c>
    </row>
    <row r="63" spans="1:32" ht="12.75">
      <c r="A63" s="20" t="s">
        <v>35</v>
      </c>
      <c r="C63" s="19"/>
      <c r="D63" s="17"/>
      <c r="E63" s="20" t="s">
        <v>35</v>
      </c>
      <c r="G63" s="19"/>
      <c r="H63" s="17"/>
      <c r="I63" s="20" t="s">
        <v>35</v>
      </c>
      <c r="K63" s="19"/>
      <c r="L63" s="17"/>
      <c r="M63" s="20" t="s">
        <v>35</v>
      </c>
      <c r="O63" s="19"/>
      <c r="P63" s="17"/>
      <c r="Q63" s="20" t="s">
        <v>35</v>
      </c>
      <c r="S63" s="19"/>
      <c r="T63" s="17"/>
      <c r="U63" s="20" t="s">
        <v>35</v>
      </c>
      <c r="W63" s="19"/>
      <c r="X63" s="17"/>
      <c r="Y63" s="20" t="s">
        <v>35</v>
      </c>
      <c r="AA63" s="19"/>
      <c r="AB63" s="17"/>
      <c r="AC63" s="20" t="s">
        <v>35</v>
      </c>
      <c r="AE63" s="19"/>
      <c r="AF63" s="17"/>
    </row>
    <row r="64" spans="1:32" ht="12.75">
      <c r="A64" s="8" t="s">
        <v>16</v>
      </c>
      <c r="B64" s="8" t="s">
        <v>17</v>
      </c>
      <c r="C64" s="8" t="s">
        <v>18</v>
      </c>
      <c r="D64" s="8" t="s">
        <v>19</v>
      </c>
      <c r="E64" s="8" t="s">
        <v>16</v>
      </c>
      <c r="F64" s="8" t="s">
        <v>17</v>
      </c>
      <c r="G64" s="8" t="s">
        <v>18</v>
      </c>
      <c r="H64" s="8" t="s">
        <v>19</v>
      </c>
      <c r="I64" s="8" t="s">
        <v>16</v>
      </c>
      <c r="J64" s="8" t="s">
        <v>17</v>
      </c>
      <c r="K64" s="8" t="s">
        <v>18</v>
      </c>
      <c r="L64" s="8" t="s">
        <v>19</v>
      </c>
      <c r="M64" s="8" t="s">
        <v>16</v>
      </c>
      <c r="N64" s="8" t="s">
        <v>17</v>
      </c>
      <c r="O64" s="8" t="s">
        <v>18</v>
      </c>
      <c r="P64" s="8" t="s">
        <v>19</v>
      </c>
      <c r="Q64" s="8" t="s">
        <v>16</v>
      </c>
      <c r="R64" s="8" t="s">
        <v>17</v>
      </c>
      <c r="S64" s="8" t="s">
        <v>18</v>
      </c>
      <c r="T64" s="8" t="s">
        <v>19</v>
      </c>
      <c r="U64" s="8" t="s">
        <v>16</v>
      </c>
      <c r="V64" s="8" t="s">
        <v>17</v>
      </c>
      <c r="W64" s="8" t="s">
        <v>18</v>
      </c>
      <c r="X64" s="8" t="s">
        <v>19</v>
      </c>
      <c r="Y64" s="8" t="s">
        <v>16</v>
      </c>
      <c r="Z64" s="8" t="s">
        <v>17</v>
      </c>
      <c r="AA64" s="8" t="s">
        <v>18</v>
      </c>
      <c r="AB64" s="8" t="s">
        <v>19</v>
      </c>
      <c r="AC64" s="8" t="s">
        <v>16</v>
      </c>
      <c r="AD64" s="8" t="s">
        <v>17</v>
      </c>
      <c r="AE64" s="8" t="s">
        <v>18</v>
      </c>
      <c r="AF64" s="8" t="s">
        <v>19</v>
      </c>
    </row>
    <row r="65" spans="1:32" ht="12.75">
      <c r="A65" s="1" t="s">
        <v>20</v>
      </c>
      <c r="B65" s="10">
        <v>42598</v>
      </c>
      <c r="C65" s="11">
        <v>42675</v>
      </c>
      <c r="D65" s="10">
        <f aca="true" t="shared" si="49" ref="D65:D76">SUM(C65-B65)</f>
        <v>77</v>
      </c>
      <c r="E65" s="1" t="s">
        <v>20</v>
      </c>
      <c r="F65" s="10">
        <v>43846</v>
      </c>
      <c r="G65" s="11">
        <v>44004</v>
      </c>
      <c r="H65" s="10">
        <f aca="true" t="shared" si="50" ref="H65:H76">SUM(G65-F65)</f>
        <v>158</v>
      </c>
      <c r="I65" s="1" t="s">
        <v>20</v>
      </c>
      <c r="J65" s="10">
        <v>45259</v>
      </c>
      <c r="K65" s="11">
        <v>45546</v>
      </c>
      <c r="L65" s="10">
        <f aca="true" t="shared" si="51" ref="L65:L76">SUM(K65-J65)</f>
        <v>287</v>
      </c>
      <c r="M65" s="1" t="s">
        <v>20</v>
      </c>
      <c r="N65" s="10">
        <v>45622</v>
      </c>
      <c r="O65" s="11">
        <v>45622</v>
      </c>
      <c r="P65" s="10">
        <f aca="true" t="shared" si="52" ref="P65:P76">SUM(O65-N65)</f>
        <v>0</v>
      </c>
      <c r="Q65" s="1" t="s">
        <v>20</v>
      </c>
      <c r="R65" s="10">
        <v>45710</v>
      </c>
      <c r="S65" s="11">
        <v>45754</v>
      </c>
      <c r="T65" s="10">
        <f aca="true" t="shared" si="53" ref="T65:T76">SUM(S65-R65)</f>
        <v>44</v>
      </c>
      <c r="U65" s="1" t="s">
        <v>20</v>
      </c>
      <c r="V65" s="10">
        <v>45934</v>
      </c>
      <c r="W65" s="11">
        <v>45935</v>
      </c>
      <c r="X65" s="10">
        <f aca="true" t="shared" si="54" ref="X65:X76">SUM(W65-V65)</f>
        <v>1</v>
      </c>
      <c r="Y65" s="1" t="s">
        <v>20</v>
      </c>
      <c r="Z65" s="10">
        <v>46021</v>
      </c>
      <c r="AA65" s="11">
        <v>46050</v>
      </c>
      <c r="AB65" s="10">
        <f aca="true" t="shared" si="55" ref="AB65:AB76">SUM(AA65-Z65)</f>
        <v>29</v>
      </c>
      <c r="AC65" s="1" t="s">
        <v>20</v>
      </c>
      <c r="AD65" s="10">
        <v>46885</v>
      </c>
      <c r="AE65" s="11">
        <v>46993</v>
      </c>
      <c r="AF65" s="10">
        <f aca="true" t="shared" si="56" ref="AF65:AF76">SUM(AE65-AD65)</f>
        <v>108</v>
      </c>
    </row>
    <row r="66" spans="1:32" ht="12.75">
      <c r="A66" s="1" t="s">
        <v>21</v>
      </c>
      <c r="B66" s="10">
        <f>SUM(C65)</f>
        <v>42675</v>
      </c>
      <c r="C66" s="11">
        <v>42795</v>
      </c>
      <c r="D66" s="10">
        <f t="shared" si="49"/>
        <v>120</v>
      </c>
      <c r="E66" s="1" t="s">
        <v>21</v>
      </c>
      <c r="F66" s="10">
        <f>SUM(G65)</f>
        <v>44004</v>
      </c>
      <c r="G66" s="11">
        <v>44162</v>
      </c>
      <c r="H66" s="10">
        <f t="shared" si="50"/>
        <v>158</v>
      </c>
      <c r="I66" s="1" t="s">
        <v>21</v>
      </c>
      <c r="J66" s="10">
        <f>SUM(K65)</f>
        <v>45546</v>
      </c>
      <c r="K66" s="11">
        <v>45546</v>
      </c>
      <c r="L66" s="10">
        <f t="shared" si="51"/>
        <v>0</v>
      </c>
      <c r="M66" s="1" t="s">
        <v>21</v>
      </c>
      <c r="N66" s="10">
        <f>SUM(O65)</f>
        <v>45622</v>
      </c>
      <c r="O66" s="11">
        <v>45622</v>
      </c>
      <c r="P66" s="10">
        <f t="shared" si="52"/>
        <v>0</v>
      </c>
      <c r="Q66" s="1" t="s">
        <v>21</v>
      </c>
      <c r="R66" s="10">
        <f>SUM(S65)</f>
        <v>45754</v>
      </c>
      <c r="S66" s="11">
        <v>45796</v>
      </c>
      <c r="T66" s="10">
        <f t="shared" si="53"/>
        <v>42</v>
      </c>
      <c r="U66" s="1" t="s">
        <v>21</v>
      </c>
      <c r="V66" s="10">
        <f>SUM(W65)</f>
        <v>45935</v>
      </c>
      <c r="W66" s="11">
        <v>45935</v>
      </c>
      <c r="X66" s="10">
        <f t="shared" si="54"/>
        <v>0</v>
      </c>
      <c r="Y66" s="1" t="s">
        <v>21</v>
      </c>
      <c r="Z66" s="10">
        <f>SUM(AA65)</f>
        <v>46050</v>
      </c>
      <c r="AA66" s="11">
        <v>46065</v>
      </c>
      <c r="AB66" s="10">
        <f t="shared" si="55"/>
        <v>15</v>
      </c>
      <c r="AC66" s="1" t="s">
        <v>21</v>
      </c>
      <c r="AD66" s="10">
        <f>SUM(AE65)</f>
        <v>46993</v>
      </c>
      <c r="AE66" s="11">
        <v>47053</v>
      </c>
      <c r="AF66" s="10">
        <f t="shared" si="56"/>
        <v>60</v>
      </c>
    </row>
    <row r="67" spans="1:32" ht="12.75">
      <c r="A67" s="1" t="s">
        <v>22</v>
      </c>
      <c r="B67" s="10">
        <f>SUM(C66)</f>
        <v>42795</v>
      </c>
      <c r="C67" s="11">
        <v>42938</v>
      </c>
      <c r="D67" s="10">
        <f t="shared" si="49"/>
        <v>143</v>
      </c>
      <c r="E67" s="1" t="s">
        <v>22</v>
      </c>
      <c r="F67" s="10">
        <f aca="true" t="shared" si="57" ref="F67:F76">SUM(G66)</f>
        <v>44162</v>
      </c>
      <c r="G67" s="11">
        <v>44309</v>
      </c>
      <c r="H67" s="10">
        <f t="shared" si="50"/>
        <v>147</v>
      </c>
      <c r="I67" s="1" t="s">
        <v>22</v>
      </c>
      <c r="J67" s="10">
        <f aca="true" t="shared" si="58" ref="J67:J76">SUM(K66)</f>
        <v>45546</v>
      </c>
      <c r="K67" s="11">
        <v>45546</v>
      </c>
      <c r="L67" s="10">
        <f t="shared" si="51"/>
        <v>0</v>
      </c>
      <c r="M67" s="1" t="s">
        <v>22</v>
      </c>
      <c r="N67" s="10">
        <f aca="true" t="shared" si="59" ref="N67:N76">SUM(O66)</f>
        <v>45622</v>
      </c>
      <c r="O67" s="11">
        <v>45622</v>
      </c>
      <c r="P67" s="10">
        <f t="shared" si="52"/>
        <v>0</v>
      </c>
      <c r="Q67" s="1" t="s">
        <v>22</v>
      </c>
      <c r="R67" s="10">
        <f aca="true" t="shared" si="60" ref="R67:R76">SUM(S66)</f>
        <v>45796</v>
      </c>
      <c r="S67" s="11">
        <v>45840</v>
      </c>
      <c r="T67" s="10">
        <f t="shared" si="53"/>
        <v>44</v>
      </c>
      <c r="U67" s="1" t="s">
        <v>22</v>
      </c>
      <c r="V67" s="10">
        <f aca="true" t="shared" si="61" ref="V67:V76">SUM(W66)</f>
        <v>45935</v>
      </c>
      <c r="W67" s="11">
        <v>45937</v>
      </c>
      <c r="X67" s="10">
        <f t="shared" si="54"/>
        <v>2</v>
      </c>
      <c r="Y67" s="1" t="s">
        <v>22</v>
      </c>
      <c r="Z67" s="10">
        <f aca="true" t="shared" si="62" ref="Z67:Z76">SUM(AA66)</f>
        <v>46065</v>
      </c>
      <c r="AA67" s="11">
        <v>46179</v>
      </c>
      <c r="AB67" s="10">
        <f t="shared" si="55"/>
        <v>114</v>
      </c>
      <c r="AC67" s="1" t="s">
        <v>22</v>
      </c>
      <c r="AD67" s="10">
        <f aca="true" t="shared" si="63" ref="AD67:AD76">SUM(AE66)</f>
        <v>47053</v>
      </c>
      <c r="AE67" s="11">
        <v>47162</v>
      </c>
      <c r="AF67" s="10">
        <f t="shared" si="56"/>
        <v>109</v>
      </c>
    </row>
    <row r="68" spans="1:32" ht="12.75">
      <c r="A68" s="1" t="s">
        <v>23</v>
      </c>
      <c r="B68" s="10">
        <f aca="true" t="shared" si="64" ref="B68:B76">SUM(C67)</f>
        <v>42938</v>
      </c>
      <c r="C68" s="11">
        <v>43056</v>
      </c>
      <c r="D68" s="10">
        <f t="shared" si="49"/>
        <v>118</v>
      </c>
      <c r="E68" s="1" t="s">
        <v>23</v>
      </c>
      <c r="F68" s="10">
        <f t="shared" si="57"/>
        <v>44309</v>
      </c>
      <c r="G68" s="11">
        <v>44458</v>
      </c>
      <c r="H68" s="10">
        <f t="shared" si="50"/>
        <v>149</v>
      </c>
      <c r="I68" s="1" t="s">
        <v>23</v>
      </c>
      <c r="J68" s="10">
        <f t="shared" si="58"/>
        <v>45546</v>
      </c>
      <c r="K68" s="11">
        <v>45621</v>
      </c>
      <c r="L68" s="10">
        <f t="shared" si="51"/>
        <v>75</v>
      </c>
      <c r="M68" s="1" t="s">
        <v>23</v>
      </c>
      <c r="N68" s="10">
        <f t="shared" si="59"/>
        <v>45622</v>
      </c>
      <c r="O68" s="11">
        <v>45622</v>
      </c>
      <c r="P68" s="10">
        <f t="shared" si="52"/>
        <v>0</v>
      </c>
      <c r="Q68" s="1" t="s">
        <v>23</v>
      </c>
      <c r="R68" s="10">
        <f t="shared" si="60"/>
        <v>45840</v>
      </c>
      <c r="S68" s="11">
        <v>45860</v>
      </c>
      <c r="T68" s="10">
        <f t="shared" si="53"/>
        <v>20</v>
      </c>
      <c r="U68" s="1" t="s">
        <v>23</v>
      </c>
      <c r="V68" s="10">
        <f t="shared" si="61"/>
        <v>45937</v>
      </c>
      <c r="W68" s="11">
        <v>45943</v>
      </c>
      <c r="X68" s="10">
        <f t="shared" si="54"/>
        <v>6</v>
      </c>
      <c r="Y68" s="1" t="s">
        <v>23</v>
      </c>
      <c r="Z68" s="10">
        <f t="shared" si="62"/>
        <v>46179</v>
      </c>
      <c r="AA68" s="11">
        <v>46235</v>
      </c>
      <c r="AB68" s="10">
        <f t="shared" si="55"/>
        <v>56</v>
      </c>
      <c r="AC68" s="1" t="s">
        <v>23</v>
      </c>
      <c r="AD68" s="10">
        <f t="shared" si="63"/>
        <v>47162</v>
      </c>
      <c r="AE68" s="11">
        <v>47213</v>
      </c>
      <c r="AF68" s="10">
        <f t="shared" si="56"/>
        <v>51</v>
      </c>
    </row>
    <row r="69" spans="1:32" ht="12.75">
      <c r="A69" s="1" t="s">
        <v>24</v>
      </c>
      <c r="B69" s="10">
        <f t="shared" si="64"/>
        <v>43056</v>
      </c>
      <c r="C69" s="11">
        <v>43179</v>
      </c>
      <c r="D69" s="10">
        <f t="shared" si="49"/>
        <v>123</v>
      </c>
      <c r="E69" s="1" t="s">
        <v>24</v>
      </c>
      <c r="F69" s="10">
        <f t="shared" si="57"/>
        <v>44458</v>
      </c>
      <c r="G69" s="11">
        <v>44529</v>
      </c>
      <c r="H69" s="10">
        <f t="shared" si="50"/>
        <v>71</v>
      </c>
      <c r="I69" s="1" t="s">
        <v>24</v>
      </c>
      <c r="J69" s="10">
        <f t="shared" si="58"/>
        <v>45621</v>
      </c>
      <c r="K69" s="11">
        <v>45622</v>
      </c>
      <c r="L69" s="10">
        <f t="shared" si="51"/>
        <v>1</v>
      </c>
      <c r="M69" s="1" t="s">
        <v>24</v>
      </c>
      <c r="N69" s="10">
        <f t="shared" si="59"/>
        <v>45622</v>
      </c>
      <c r="O69" s="11">
        <v>45622</v>
      </c>
      <c r="P69" s="10">
        <f t="shared" si="52"/>
        <v>0</v>
      </c>
      <c r="Q69" s="1" t="s">
        <v>24</v>
      </c>
      <c r="R69" s="10">
        <f t="shared" si="60"/>
        <v>45860</v>
      </c>
      <c r="S69" s="11">
        <v>45867</v>
      </c>
      <c r="T69" s="10">
        <f t="shared" si="53"/>
        <v>7</v>
      </c>
      <c r="U69" s="1" t="s">
        <v>24</v>
      </c>
      <c r="V69" s="10">
        <f t="shared" si="61"/>
        <v>45943</v>
      </c>
      <c r="W69" s="11">
        <v>45949</v>
      </c>
      <c r="X69" s="10">
        <f t="shared" si="54"/>
        <v>6</v>
      </c>
      <c r="Y69" s="1" t="s">
        <v>24</v>
      </c>
      <c r="Z69" s="10">
        <f t="shared" si="62"/>
        <v>46235</v>
      </c>
      <c r="AA69" s="11">
        <v>46316</v>
      </c>
      <c r="AB69" s="10">
        <f t="shared" si="55"/>
        <v>81</v>
      </c>
      <c r="AC69" s="1" t="s">
        <v>24</v>
      </c>
      <c r="AD69" s="10">
        <f t="shared" si="63"/>
        <v>47213</v>
      </c>
      <c r="AE69" s="11"/>
      <c r="AF69" s="10">
        <f t="shared" si="56"/>
        <v>-47213</v>
      </c>
    </row>
    <row r="70" spans="1:32" ht="12.75">
      <c r="A70" s="1" t="s">
        <v>25</v>
      </c>
      <c r="B70" s="10">
        <f t="shared" si="64"/>
        <v>43179</v>
      </c>
      <c r="C70" s="11">
        <v>43259</v>
      </c>
      <c r="D70" s="10">
        <f t="shared" si="49"/>
        <v>80</v>
      </c>
      <c r="E70" s="1" t="s">
        <v>25</v>
      </c>
      <c r="F70" s="10">
        <f t="shared" si="57"/>
        <v>44529</v>
      </c>
      <c r="G70" s="11">
        <v>44600</v>
      </c>
      <c r="H70" s="10">
        <f t="shared" si="50"/>
        <v>71</v>
      </c>
      <c r="I70" s="1" t="s">
        <v>25</v>
      </c>
      <c r="J70" s="10">
        <f t="shared" si="58"/>
        <v>45622</v>
      </c>
      <c r="K70" s="11">
        <v>45622</v>
      </c>
      <c r="L70" s="10">
        <f t="shared" si="51"/>
        <v>0</v>
      </c>
      <c r="M70" s="1" t="s">
        <v>25</v>
      </c>
      <c r="N70" s="10">
        <f t="shared" si="59"/>
        <v>45622</v>
      </c>
      <c r="O70" s="11">
        <v>45622</v>
      </c>
      <c r="P70" s="10">
        <f t="shared" si="52"/>
        <v>0</v>
      </c>
      <c r="Q70" s="1" t="s">
        <v>25</v>
      </c>
      <c r="R70" s="10">
        <f t="shared" si="60"/>
        <v>45867</v>
      </c>
      <c r="S70" s="11">
        <v>45910</v>
      </c>
      <c r="T70" s="10">
        <f t="shared" si="53"/>
        <v>43</v>
      </c>
      <c r="U70" s="1" t="s">
        <v>25</v>
      </c>
      <c r="V70" s="10">
        <f t="shared" si="61"/>
        <v>45949</v>
      </c>
      <c r="W70" s="11">
        <v>49956</v>
      </c>
      <c r="X70" s="10">
        <f t="shared" si="54"/>
        <v>4007</v>
      </c>
      <c r="Y70" s="1" t="s">
        <v>25</v>
      </c>
      <c r="Z70" s="10">
        <f t="shared" si="62"/>
        <v>46316</v>
      </c>
      <c r="AA70" s="11">
        <v>46408</v>
      </c>
      <c r="AB70" s="10">
        <f t="shared" si="55"/>
        <v>92</v>
      </c>
      <c r="AC70" s="1" t="s">
        <v>25</v>
      </c>
      <c r="AD70" s="10">
        <f t="shared" si="63"/>
        <v>0</v>
      </c>
      <c r="AE70" s="11"/>
      <c r="AF70" s="10">
        <f t="shared" si="56"/>
        <v>0</v>
      </c>
    </row>
    <row r="71" spans="1:32" ht="12.75">
      <c r="A71" s="1" t="s">
        <v>26</v>
      </c>
      <c r="B71" s="10">
        <f t="shared" si="64"/>
        <v>43259</v>
      </c>
      <c r="C71" s="11">
        <v>43259</v>
      </c>
      <c r="D71" s="10">
        <f t="shared" si="49"/>
        <v>0</v>
      </c>
      <c r="E71" s="1" t="s">
        <v>26</v>
      </c>
      <c r="F71" s="10">
        <f t="shared" si="57"/>
        <v>44600</v>
      </c>
      <c r="G71" s="11">
        <v>44600</v>
      </c>
      <c r="H71" s="10">
        <f t="shared" si="50"/>
        <v>0</v>
      </c>
      <c r="I71" s="1" t="s">
        <v>26</v>
      </c>
      <c r="J71" s="10">
        <f t="shared" si="58"/>
        <v>45622</v>
      </c>
      <c r="K71" s="11">
        <v>45622</v>
      </c>
      <c r="L71" s="10">
        <f t="shared" si="51"/>
        <v>0</v>
      </c>
      <c r="M71" s="1" t="s">
        <v>26</v>
      </c>
      <c r="N71" s="10">
        <f t="shared" si="59"/>
        <v>45622</v>
      </c>
      <c r="O71" s="11">
        <v>45622</v>
      </c>
      <c r="P71" s="10">
        <f t="shared" si="52"/>
        <v>0</v>
      </c>
      <c r="Q71" s="1" t="s">
        <v>26</v>
      </c>
      <c r="R71" s="10">
        <f t="shared" si="60"/>
        <v>45910</v>
      </c>
      <c r="S71" s="11">
        <v>45910</v>
      </c>
      <c r="T71" s="10">
        <f t="shared" si="53"/>
        <v>0</v>
      </c>
      <c r="U71" s="1" t="s">
        <v>26</v>
      </c>
      <c r="V71" s="10">
        <f t="shared" si="61"/>
        <v>49956</v>
      </c>
      <c r="W71" s="11">
        <v>49956</v>
      </c>
      <c r="X71" s="10">
        <f t="shared" si="54"/>
        <v>0</v>
      </c>
      <c r="Y71" s="1" t="s">
        <v>26</v>
      </c>
      <c r="Z71" s="10">
        <f t="shared" si="62"/>
        <v>46408</v>
      </c>
      <c r="AA71" s="11">
        <v>46408</v>
      </c>
      <c r="AB71" s="10">
        <f t="shared" si="55"/>
        <v>0</v>
      </c>
      <c r="AC71" s="1" t="s">
        <v>26</v>
      </c>
      <c r="AD71" s="10">
        <f t="shared" si="63"/>
        <v>0</v>
      </c>
      <c r="AE71" s="11"/>
      <c r="AF71" s="10">
        <f t="shared" si="56"/>
        <v>0</v>
      </c>
    </row>
    <row r="72" spans="1:32" ht="12.75">
      <c r="A72" s="1" t="s">
        <v>27</v>
      </c>
      <c r="B72" s="10">
        <f t="shared" si="64"/>
        <v>43259</v>
      </c>
      <c r="C72" s="11">
        <v>43412</v>
      </c>
      <c r="D72" s="10">
        <f t="shared" si="49"/>
        <v>153</v>
      </c>
      <c r="E72" s="1" t="s">
        <v>27</v>
      </c>
      <c r="F72" s="10">
        <f t="shared" si="57"/>
        <v>44600</v>
      </c>
      <c r="G72" s="11">
        <v>44776</v>
      </c>
      <c r="H72" s="10">
        <f t="shared" si="50"/>
        <v>176</v>
      </c>
      <c r="I72" s="1" t="s">
        <v>27</v>
      </c>
      <c r="J72" s="10">
        <f t="shared" si="58"/>
        <v>45622</v>
      </c>
      <c r="K72" s="11">
        <v>45622</v>
      </c>
      <c r="L72" s="10">
        <f t="shared" si="51"/>
        <v>0</v>
      </c>
      <c r="M72" s="1" t="s">
        <v>27</v>
      </c>
      <c r="N72" s="10">
        <f t="shared" si="59"/>
        <v>45622</v>
      </c>
      <c r="O72" s="11">
        <v>45622</v>
      </c>
      <c r="P72" s="10">
        <f t="shared" si="52"/>
        <v>0</v>
      </c>
      <c r="Q72" s="1" t="s">
        <v>27</v>
      </c>
      <c r="R72" s="10">
        <f t="shared" si="60"/>
        <v>45910</v>
      </c>
      <c r="S72" s="11">
        <v>45932</v>
      </c>
      <c r="T72" s="10">
        <f t="shared" si="53"/>
        <v>22</v>
      </c>
      <c r="U72" s="1" t="s">
        <v>27</v>
      </c>
      <c r="V72" s="10">
        <f t="shared" si="61"/>
        <v>49956</v>
      </c>
      <c r="W72" s="11">
        <v>45957</v>
      </c>
      <c r="X72" s="10">
        <f t="shared" si="54"/>
        <v>-3999</v>
      </c>
      <c r="Y72" s="1" t="s">
        <v>27</v>
      </c>
      <c r="Z72" s="10">
        <f t="shared" si="62"/>
        <v>46408</v>
      </c>
      <c r="AA72" s="11">
        <v>46551</v>
      </c>
      <c r="AB72" s="10">
        <f t="shared" si="55"/>
        <v>143</v>
      </c>
      <c r="AC72" s="1" t="s">
        <v>27</v>
      </c>
      <c r="AD72" s="10">
        <f t="shared" si="63"/>
        <v>0</v>
      </c>
      <c r="AE72" s="11"/>
      <c r="AF72" s="10">
        <f t="shared" si="56"/>
        <v>0</v>
      </c>
    </row>
    <row r="73" spans="1:32" ht="12.75">
      <c r="A73" s="1" t="s">
        <v>28</v>
      </c>
      <c r="B73" s="10">
        <f t="shared" si="64"/>
        <v>43412</v>
      </c>
      <c r="C73" s="11">
        <v>43500</v>
      </c>
      <c r="D73" s="10">
        <f t="shared" si="49"/>
        <v>88</v>
      </c>
      <c r="E73" s="1" t="s">
        <v>28</v>
      </c>
      <c r="F73" s="10">
        <f t="shared" si="57"/>
        <v>44776</v>
      </c>
      <c r="G73" s="11">
        <v>44817</v>
      </c>
      <c r="H73" s="10">
        <f t="shared" si="50"/>
        <v>41</v>
      </c>
      <c r="I73" s="1" t="s">
        <v>28</v>
      </c>
      <c r="J73" s="10">
        <f t="shared" si="58"/>
        <v>45622</v>
      </c>
      <c r="K73" s="11">
        <v>45622</v>
      </c>
      <c r="L73" s="10">
        <f t="shared" si="51"/>
        <v>0</v>
      </c>
      <c r="M73" s="1" t="s">
        <v>28</v>
      </c>
      <c r="N73" s="10">
        <f t="shared" si="59"/>
        <v>45622</v>
      </c>
      <c r="O73" s="11">
        <v>45631</v>
      </c>
      <c r="P73" s="10">
        <f t="shared" si="52"/>
        <v>9</v>
      </c>
      <c r="Q73" s="1" t="s">
        <v>28</v>
      </c>
      <c r="R73" s="10">
        <f t="shared" si="60"/>
        <v>45932</v>
      </c>
      <c r="S73" s="11">
        <v>45932</v>
      </c>
      <c r="T73" s="10">
        <f t="shared" si="53"/>
        <v>0</v>
      </c>
      <c r="U73" s="1" t="s">
        <v>28</v>
      </c>
      <c r="V73" s="10">
        <f t="shared" si="61"/>
        <v>45957</v>
      </c>
      <c r="W73" s="11">
        <v>45962</v>
      </c>
      <c r="X73" s="10">
        <f t="shared" si="54"/>
        <v>5</v>
      </c>
      <c r="Y73" s="1" t="s">
        <v>28</v>
      </c>
      <c r="Z73" s="10">
        <f t="shared" si="62"/>
        <v>46551</v>
      </c>
      <c r="AA73" s="11">
        <v>46633</v>
      </c>
      <c r="AB73" s="10">
        <f t="shared" si="55"/>
        <v>82</v>
      </c>
      <c r="AC73" s="1" t="s">
        <v>28</v>
      </c>
      <c r="AD73" s="10">
        <f t="shared" si="63"/>
        <v>0</v>
      </c>
      <c r="AE73" s="11"/>
      <c r="AF73" s="10">
        <f t="shared" si="56"/>
        <v>0</v>
      </c>
    </row>
    <row r="74" spans="1:32" ht="12.75">
      <c r="A74" s="1" t="s">
        <v>29</v>
      </c>
      <c r="B74" s="10">
        <f t="shared" si="64"/>
        <v>43500</v>
      </c>
      <c r="C74" s="11">
        <v>43631</v>
      </c>
      <c r="D74" s="10">
        <f t="shared" si="49"/>
        <v>131</v>
      </c>
      <c r="E74" s="1" t="s">
        <v>29</v>
      </c>
      <c r="F74" s="10">
        <f t="shared" si="57"/>
        <v>44817</v>
      </c>
      <c r="G74" s="11">
        <v>44964</v>
      </c>
      <c r="H74" s="10">
        <f t="shared" si="50"/>
        <v>147</v>
      </c>
      <c r="I74" s="1" t="s">
        <v>29</v>
      </c>
      <c r="J74" s="10">
        <f t="shared" si="58"/>
        <v>45622</v>
      </c>
      <c r="K74" s="11">
        <v>45622</v>
      </c>
      <c r="L74" s="10">
        <f t="shared" si="51"/>
        <v>0</v>
      </c>
      <c r="M74" s="1" t="s">
        <v>29</v>
      </c>
      <c r="N74" s="10">
        <f t="shared" si="59"/>
        <v>45631</v>
      </c>
      <c r="O74" s="11">
        <v>45631</v>
      </c>
      <c r="P74" s="10">
        <f t="shared" si="52"/>
        <v>0</v>
      </c>
      <c r="Q74" s="1" t="s">
        <v>29</v>
      </c>
      <c r="R74" s="10">
        <f t="shared" si="60"/>
        <v>45932</v>
      </c>
      <c r="S74" s="11">
        <v>45933</v>
      </c>
      <c r="T74" s="10">
        <f t="shared" si="53"/>
        <v>1</v>
      </c>
      <c r="U74" s="1" t="s">
        <v>29</v>
      </c>
      <c r="V74" s="10">
        <f t="shared" si="61"/>
        <v>45962</v>
      </c>
      <c r="W74" s="11">
        <v>45972</v>
      </c>
      <c r="X74" s="10">
        <f t="shared" si="54"/>
        <v>10</v>
      </c>
      <c r="Y74" s="1" t="s">
        <v>29</v>
      </c>
      <c r="Z74" s="10">
        <f t="shared" si="62"/>
        <v>46633</v>
      </c>
      <c r="AA74" s="11">
        <v>46713</v>
      </c>
      <c r="AB74" s="10">
        <f t="shared" si="55"/>
        <v>80</v>
      </c>
      <c r="AC74" s="1" t="s">
        <v>29</v>
      </c>
      <c r="AD74" s="10">
        <f t="shared" si="63"/>
        <v>0</v>
      </c>
      <c r="AE74" s="11"/>
      <c r="AF74" s="10">
        <f t="shared" si="56"/>
        <v>0</v>
      </c>
    </row>
    <row r="75" spans="1:32" ht="12.75">
      <c r="A75" s="1" t="s">
        <v>30</v>
      </c>
      <c r="B75" s="10">
        <f t="shared" si="64"/>
        <v>43631</v>
      </c>
      <c r="C75" s="11">
        <v>43778</v>
      </c>
      <c r="D75" s="10">
        <f t="shared" si="49"/>
        <v>147</v>
      </c>
      <c r="E75" s="1" t="s">
        <v>30</v>
      </c>
      <c r="F75" s="10">
        <f t="shared" si="57"/>
        <v>44964</v>
      </c>
      <c r="G75" s="11">
        <v>44964</v>
      </c>
      <c r="H75" s="10">
        <f t="shared" si="50"/>
        <v>0</v>
      </c>
      <c r="I75" s="1" t="s">
        <v>30</v>
      </c>
      <c r="J75" s="10">
        <f t="shared" si="58"/>
        <v>45622</v>
      </c>
      <c r="K75" s="11">
        <v>45622</v>
      </c>
      <c r="L75" s="10">
        <f t="shared" si="51"/>
        <v>0</v>
      </c>
      <c r="M75" s="1" t="s">
        <v>30</v>
      </c>
      <c r="N75" s="10">
        <f t="shared" si="59"/>
        <v>45631</v>
      </c>
      <c r="O75" s="11">
        <v>45657</v>
      </c>
      <c r="P75" s="10">
        <f t="shared" si="52"/>
        <v>26</v>
      </c>
      <c r="Q75" s="1" t="s">
        <v>30</v>
      </c>
      <c r="R75" s="10">
        <f t="shared" si="60"/>
        <v>45933</v>
      </c>
      <c r="S75" s="11">
        <v>45933</v>
      </c>
      <c r="T75" s="10">
        <f t="shared" si="53"/>
        <v>0</v>
      </c>
      <c r="U75" s="1" t="s">
        <v>30</v>
      </c>
      <c r="V75" s="10">
        <f t="shared" si="61"/>
        <v>45972</v>
      </c>
      <c r="W75" s="11">
        <v>45998</v>
      </c>
      <c r="X75" s="10">
        <f t="shared" si="54"/>
        <v>26</v>
      </c>
      <c r="Y75" s="1" t="s">
        <v>30</v>
      </c>
      <c r="Z75" s="10">
        <f t="shared" si="62"/>
        <v>46713</v>
      </c>
      <c r="AA75" s="11">
        <v>46810</v>
      </c>
      <c r="AB75" s="10">
        <f t="shared" si="55"/>
        <v>97</v>
      </c>
      <c r="AC75" s="1" t="s">
        <v>30</v>
      </c>
      <c r="AD75" s="10">
        <f t="shared" si="63"/>
        <v>0</v>
      </c>
      <c r="AE75" s="11"/>
      <c r="AF75" s="10">
        <f t="shared" si="56"/>
        <v>0</v>
      </c>
    </row>
    <row r="76" spans="1:32" ht="12.75">
      <c r="A76" s="1" t="s">
        <v>31</v>
      </c>
      <c r="B76" s="10">
        <f t="shared" si="64"/>
        <v>43778</v>
      </c>
      <c r="C76" s="11">
        <v>43846</v>
      </c>
      <c r="D76" s="10">
        <f t="shared" si="49"/>
        <v>68</v>
      </c>
      <c r="E76" s="1" t="s">
        <v>31</v>
      </c>
      <c r="F76" s="10">
        <f t="shared" si="57"/>
        <v>44964</v>
      </c>
      <c r="G76" s="11">
        <v>45259</v>
      </c>
      <c r="H76" s="10">
        <f t="shared" si="50"/>
        <v>295</v>
      </c>
      <c r="I76" s="1" t="s">
        <v>31</v>
      </c>
      <c r="J76" s="10">
        <f t="shared" si="58"/>
        <v>45622</v>
      </c>
      <c r="K76" s="11">
        <v>45622</v>
      </c>
      <c r="L76" s="10">
        <f t="shared" si="51"/>
        <v>0</v>
      </c>
      <c r="M76" s="1" t="s">
        <v>31</v>
      </c>
      <c r="N76" s="10">
        <f t="shared" si="59"/>
        <v>45657</v>
      </c>
      <c r="O76" s="11">
        <v>45710</v>
      </c>
      <c r="P76" s="10">
        <f t="shared" si="52"/>
        <v>53</v>
      </c>
      <c r="Q76" s="1" t="s">
        <v>31</v>
      </c>
      <c r="R76" s="10">
        <f t="shared" si="60"/>
        <v>45933</v>
      </c>
      <c r="S76" s="11">
        <v>45934</v>
      </c>
      <c r="T76" s="10">
        <f t="shared" si="53"/>
        <v>1</v>
      </c>
      <c r="U76" s="1" t="s">
        <v>31</v>
      </c>
      <c r="V76" s="10">
        <f t="shared" si="61"/>
        <v>45998</v>
      </c>
      <c r="W76" s="11">
        <v>46021</v>
      </c>
      <c r="X76" s="10">
        <f t="shared" si="54"/>
        <v>23</v>
      </c>
      <c r="Y76" s="1" t="s">
        <v>31</v>
      </c>
      <c r="Z76" s="10">
        <f t="shared" si="62"/>
        <v>46810</v>
      </c>
      <c r="AA76" s="11">
        <v>46885</v>
      </c>
      <c r="AB76" s="10">
        <f t="shared" si="55"/>
        <v>75</v>
      </c>
      <c r="AC76" s="1" t="s">
        <v>31</v>
      </c>
      <c r="AD76" s="10">
        <f t="shared" si="63"/>
        <v>0</v>
      </c>
      <c r="AE76" s="11"/>
      <c r="AF76" s="10">
        <f t="shared" si="56"/>
        <v>0</v>
      </c>
    </row>
    <row r="77" spans="1:32" ht="12.75">
      <c r="A77" s="14" t="s">
        <v>9</v>
      </c>
      <c r="B77" s="15"/>
      <c r="C77" s="16"/>
      <c r="D77" s="15">
        <f>SUM(D65:D76)</f>
        <v>1248</v>
      </c>
      <c r="E77" s="14" t="s">
        <v>9</v>
      </c>
      <c r="F77" s="15"/>
      <c r="G77" s="16"/>
      <c r="H77" s="15">
        <f>SUM(H65:H76)</f>
        <v>1413</v>
      </c>
      <c r="I77" s="14" t="s">
        <v>9</v>
      </c>
      <c r="J77" s="15"/>
      <c r="K77" s="16"/>
      <c r="L77" s="15">
        <f>SUM(L65:L76)</f>
        <v>363</v>
      </c>
      <c r="M77" s="14" t="s">
        <v>9</v>
      </c>
      <c r="N77" s="15"/>
      <c r="O77" s="16"/>
      <c r="P77" s="15">
        <f>SUM(P65:P76)</f>
        <v>88</v>
      </c>
      <c r="Q77" s="14" t="s">
        <v>9</v>
      </c>
      <c r="R77" s="15"/>
      <c r="S77" s="16"/>
      <c r="T77" s="15">
        <f>SUM(T65:T76)</f>
        <v>224</v>
      </c>
      <c r="U77" s="14" t="s">
        <v>9</v>
      </c>
      <c r="V77" s="15"/>
      <c r="W77" s="16"/>
      <c r="X77" s="15">
        <f>SUM(X65:X76)</f>
        <v>87</v>
      </c>
      <c r="Y77" s="14" t="s">
        <v>9</v>
      </c>
      <c r="Z77" s="15"/>
      <c r="AA77" s="16"/>
      <c r="AB77" s="15">
        <f>SUM(AB65:AB76)</f>
        <v>864</v>
      </c>
      <c r="AC77" s="14" t="s">
        <v>9</v>
      </c>
      <c r="AD77" s="15"/>
      <c r="AE77" s="16"/>
      <c r="AF77" s="15">
        <f>SUM(AF65:AF76)</f>
        <v>-46885</v>
      </c>
    </row>
    <row r="78" spans="1:29" ht="12.75">
      <c r="A78" t="s">
        <v>80</v>
      </c>
      <c r="E78" t="s">
        <v>80</v>
      </c>
      <c r="I78" t="s">
        <v>80</v>
      </c>
      <c r="M78" t="s">
        <v>80</v>
      </c>
      <c r="Q78" t="s">
        <v>80</v>
      </c>
      <c r="U78" t="s">
        <v>80</v>
      </c>
      <c r="Y78" t="s">
        <v>80</v>
      </c>
      <c r="AC78" t="s">
        <v>80</v>
      </c>
    </row>
    <row r="79" spans="1:32" ht="12.75">
      <c r="A79" s="8" t="s">
        <v>16</v>
      </c>
      <c r="B79" s="8" t="s">
        <v>17</v>
      </c>
      <c r="C79" s="8" t="s">
        <v>18</v>
      </c>
      <c r="D79" s="8" t="s">
        <v>19</v>
      </c>
      <c r="E79" s="8" t="s">
        <v>16</v>
      </c>
      <c r="F79" s="8" t="s">
        <v>17</v>
      </c>
      <c r="G79" s="8" t="s">
        <v>18</v>
      </c>
      <c r="H79" s="8" t="s">
        <v>19</v>
      </c>
      <c r="I79" s="8" t="s">
        <v>16</v>
      </c>
      <c r="J79" s="8" t="s">
        <v>17</v>
      </c>
      <c r="K79" s="8" t="s">
        <v>18</v>
      </c>
      <c r="L79" s="8" t="s">
        <v>19</v>
      </c>
      <c r="M79" s="8" t="s">
        <v>16</v>
      </c>
      <c r="N79" s="8" t="s">
        <v>17</v>
      </c>
      <c r="O79" s="8" t="s">
        <v>18</v>
      </c>
      <c r="P79" s="8" t="s">
        <v>19</v>
      </c>
      <c r="Q79" s="8" t="s">
        <v>16</v>
      </c>
      <c r="R79" s="8" t="s">
        <v>17</v>
      </c>
      <c r="S79" s="8" t="s">
        <v>18</v>
      </c>
      <c r="T79" s="8" t="s">
        <v>19</v>
      </c>
      <c r="U79" s="8" t="s">
        <v>16</v>
      </c>
      <c r="V79" s="8" t="s">
        <v>17</v>
      </c>
      <c r="W79" s="8" t="s">
        <v>18</v>
      </c>
      <c r="X79" s="8" t="s">
        <v>19</v>
      </c>
      <c r="Y79" s="8" t="s">
        <v>16</v>
      </c>
      <c r="Z79" s="8" t="s">
        <v>17</v>
      </c>
      <c r="AA79" s="8" t="s">
        <v>18</v>
      </c>
      <c r="AB79" s="8" t="s">
        <v>19</v>
      </c>
      <c r="AC79" s="8" t="s">
        <v>16</v>
      </c>
      <c r="AD79" s="8" t="s">
        <v>17</v>
      </c>
      <c r="AE79" s="8" t="s">
        <v>18</v>
      </c>
      <c r="AF79" s="8" t="s">
        <v>19</v>
      </c>
    </row>
    <row r="80" spans="1:32" ht="12.75">
      <c r="A80" s="1" t="s">
        <v>20</v>
      </c>
      <c r="B80" s="10">
        <v>56226</v>
      </c>
      <c r="C80" s="11">
        <v>56504</v>
      </c>
      <c r="D80" s="10">
        <f aca="true" t="shared" si="65" ref="D80:D91">SUM(C80-B80)</f>
        <v>278</v>
      </c>
      <c r="E80" s="1" t="s">
        <v>20</v>
      </c>
      <c r="F80" s="10">
        <v>58467</v>
      </c>
      <c r="G80" s="11">
        <v>58814</v>
      </c>
      <c r="H80" s="10">
        <f aca="true" t="shared" si="66" ref="H80:H91">SUM(G80-F80)</f>
        <v>347</v>
      </c>
      <c r="I80" s="1" t="s">
        <v>20</v>
      </c>
      <c r="J80" s="10">
        <v>61129</v>
      </c>
      <c r="K80" s="11">
        <v>61375</v>
      </c>
      <c r="L80" s="10">
        <f aca="true" t="shared" si="67" ref="L80:L91">SUM(K80-J80)</f>
        <v>246</v>
      </c>
      <c r="M80" s="1" t="s">
        <v>20</v>
      </c>
      <c r="N80" s="10">
        <v>62720</v>
      </c>
      <c r="O80" s="11">
        <v>62768</v>
      </c>
      <c r="P80" s="10">
        <f aca="true" t="shared" si="68" ref="P80:P91">SUM(O80-N80)</f>
        <v>48</v>
      </c>
      <c r="Q80" s="1" t="s">
        <v>20</v>
      </c>
      <c r="R80" s="10">
        <v>62963</v>
      </c>
      <c r="S80" s="11">
        <v>63017</v>
      </c>
      <c r="T80" s="10">
        <f aca="true" t="shared" si="69" ref="T80:T91">SUM(S80-R80)</f>
        <v>54</v>
      </c>
      <c r="U80" s="1" t="s">
        <v>20</v>
      </c>
      <c r="V80" s="10">
        <v>63850</v>
      </c>
      <c r="W80" s="11">
        <v>63991</v>
      </c>
      <c r="X80" s="10">
        <f aca="true" t="shared" si="70" ref="X80:X91">SUM(W80-V80)</f>
        <v>141</v>
      </c>
      <c r="Y80" s="1" t="s">
        <v>20</v>
      </c>
      <c r="Z80" s="10">
        <v>65263</v>
      </c>
      <c r="AA80" s="11">
        <v>65460</v>
      </c>
      <c r="AB80" s="10">
        <f aca="true" t="shared" si="71" ref="AB80:AB91">SUM(AA80-Z80)</f>
        <v>197</v>
      </c>
      <c r="AC80" s="1" t="s">
        <v>20</v>
      </c>
      <c r="AD80" s="10">
        <v>67056</v>
      </c>
      <c r="AE80" s="11">
        <v>67323</v>
      </c>
      <c r="AF80" s="10">
        <f aca="true" t="shared" si="72" ref="AF80:AF91">SUM(AE80-AD80)</f>
        <v>267</v>
      </c>
    </row>
    <row r="81" spans="1:32" ht="12.75">
      <c r="A81" s="1" t="s">
        <v>21</v>
      </c>
      <c r="B81" s="10">
        <f>SUM(C80)</f>
        <v>56504</v>
      </c>
      <c r="C81" s="11">
        <v>56706</v>
      </c>
      <c r="D81" s="10">
        <f t="shared" si="65"/>
        <v>202</v>
      </c>
      <c r="E81" s="1" t="s">
        <v>21</v>
      </c>
      <c r="F81" s="10">
        <f aca="true" t="shared" si="73" ref="F81:F91">SUM(G80)</f>
        <v>58814</v>
      </c>
      <c r="G81" s="11">
        <v>59162</v>
      </c>
      <c r="H81" s="10">
        <f t="shared" si="66"/>
        <v>348</v>
      </c>
      <c r="I81" s="1" t="s">
        <v>21</v>
      </c>
      <c r="J81" s="10">
        <f aca="true" t="shared" si="74" ref="J81:J91">SUM(K80)</f>
        <v>61375</v>
      </c>
      <c r="K81" s="11">
        <v>61614</v>
      </c>
      <c r="L81" s="10">
        <f t="shared" si="67"/>
        <v>239</v>
      </c>
      <c r="M81" s="1" t="s">
        <v>21</v>
      </c>
      <c r="N81" s="10">
        <f aca="true" t="shared" si="75" ref="N81:N91">SUM(O80)</f>
        <v>62768</v>
      </c>
      <c r="O81" s="11">
        <v>62799</v>
      </c>
      <c r="P81" s="10">
        <f t="shared" si="68"/>
        <v>31</v>
      </c>
      <c r="Q81" s="1" t="s">
        <v>21</v>
      </c>
      <c r="R81" s="10">
        <f aca="true" t="shared" si="76" ref="R81:R91">SUM(S80)</f>
        <v>63017</v>
      </c>
      <c r="S81" s="11">
        <v>63036</v>
      </c>
      <c r="T81" s="10">
        <f t="shared" si="69"/>
        <v>19</v>
      </c>
      <c r="U81" s="1" t="s">
        <v>21</v>
      </c>
      <c r="V81" s="10">
        <f aca="true" t="shared" si="77" ref="V81:V91">SUM(W80)</f>
        <v>63991</v>
      </c>
      <c r="W81" s="11">
        <v>64147</v>
      </c>
      <c r="X81" s="10">
        <f t="shared" si="70"/>
        <v>156</v>
      </c>
      <c r="Y81" s="1" t="s">
        <v>21</v>
      </c>
      <c r="Z81" s="10">
        <f aca="true" t="shared" si="78" ref="Z81:Z91">SUM(AA80)</f>
        <v>65460</v>
      </c>
      <c r="AA81" s="11">
        <v>65625</v>
      </c>
      <c r="AB81" s="10">
        <f t="shared" si="71"/>
        <v>165</v>
      </c>
      <c r="AC81" s="1" t="s">
        <v>21</v>
      </c>
      <c r="AD81" s="10">
        <f aca="true" t="shared" si="79" ref="AD81:AD91">SUM(AE80)</f>
        <v>67323</v>
      </c>
      <c r="AE81" s="11">
        <v>67528</v>
      </c>
      <c r="AF81" s="10">
        <f t="shared" si="72"/>
        <v>205</v>
      </c>
    </row>
    <row r="82" spans="1:32" ht="12.75">
      <c r="A82" s="1" t="s">
        <v>22</v>
      </c>
      <c r="B82" s="10">
        <f aca="true" t="shared" si="80" ref="B82:B91">SUM(C81)</f>
        <v>56706</v>
      </c>
      <c r="C82" s="11">
        <v>56963</v>
      </c>
      <c r="D82" s="10">
        <f t="shared" si="65"/>
        <v>257</v>
      </c>
      <c r="E82" s="1" t="s">
        <v>22</v>
      </c>
      <c r="F82" s="10">
        <f t="shared" si="73"/>
        <v>59162</v>
      </c>
      <c r="G82" s="11">
        <v>59444</v>
      </c>
      <c r="H82" s="10">
        <f t="shared" si="66"/>
        <v>282</v>
      </c>
      <c r="I82" s="1" t="s">
        <v>22</v>
      </c>
      <c r="J82" s="10">
        <f t="shared" si="74"/>
        <v>61614</v>
      </c>
      <c r="K82" s="11">
        <v>61890</v>
      </c>
      <c r="L82" s="10">
        <f t="shared" si="67"/>
        <v>276</v>
      </c>
      <c r="M82" s="1" t="s">
        <v>22</v>
      </c>
      <c r="N82" s="10">
        <f t="shared" si="75"/>
        <v>62799</v>
      </c>
      <c r="O82" s="11">
        <v>62833</v>
      </c>
      <c r="P82" s="10">
        <f t="shared" si="68"/>
        <v>34</v>
      </c>
      <c r="Q82" s="1" t="s">
        <v>22</v>
      </c>
      <c r="R82" s="10">
        <f t="shared" si="76"/>
        <v>63036</v>
      </c>
      <c r="S82" s="11">
        <v>63078</v>
      </c>
      <c r="T82" s="10">
        <f t="shared" si="69"/>
        <v>42</v>
      </c>
      <c r="U82" s="1" t="s">
        <v>22</v>
      </c>
      <c r="V82" s="10">
        <f t="shared" si="77"/>
        <v>64147</v>
      </c>
      <c r="W82" s="11">
        <v>64257</v>
      </c>
      <c r="X82" s="10">
        <f t="shared" si="70"/>
        <v>110</v>
      </c>
      <c r="Y82" s="1" t="s">
        <v>22</v>
      </c>
      <c r="Z82" s="10">
        <f t="shared" si="78"/>
        <v>65625</v>
      </c>
      <c r="AA82" s="11">
        <v>65869</v>
      </c>
      <c r="AB82" s="10">
        <f t="shared" si="71"/>
        <v>244</v>
      </c>
      <c r="AC82" s="1" t="s">
        <v>22</v>
      </c>
      <c r="AD82" s="10">
        <f t="shared" si="79"/>
        <v>67528</v>
      </c>
      <c r="AE82" s="11">
        <v>67732</v>
      </c>
      <c r="AF82" s="10">
        <f t="shared" si="72"/>
        <v>204</v>
      </c>
    </row>
    <row r="83" spans="1:32" ht="12.75">
      <c r="A83" s="1" t="s">
        <v>23</v>
      </c>
      <c r="B83" s="10">
        <f t="shared" si="80"/>
        <v>56963</v>
      </c>
      <c r="C83" s="11">
        <v>57110</v>
      </c>
      <c r="D83" s="10">
        <f t="shared" si="65"/>
        <v>147</v>
      </c>
      <c r="E83" s="1" t="s">
        <v>23</v>
      </c>
      <c r="F83" s="10">
        <f t="shared" si="73"/>
        <v>59444</v>
      </c>
      <c r="G83" s="11">
        <v>59587</v>
      </c>
      <c r="H83" s="10">
        <f t="shared" si="66"/>
        <v>143</v>
      </c>
      <c r="I83" s="1" t="s">
        <v>23</v>
      </c>
      <c r="J83" s="10">
        <f t="shared" si="74"/>
        <v>61890</v>
      </c>
      <c r="K83" s="11">
        <v>62091</v>
      </c>
      <c r="L83" s="10">
        <f t="shared" si="67"/>
        <v>201</v>
      </c>
      <c r="M83" s="1" t="s">
        <v>23</v>
      </c>
      <c r="N83" s="10">
        <f t="shared" si="75"/>
        <v>62833</v>
      </c>
      <c r="O83" s="11">
        <v>62860</v>
      </c>
      <c r="P83" s="10">
        <f t="shared" si="68"/>
        <v>27</v>
      </c>
      <c r="Q83" s="1" t="s">
        <v>23</v>
      </c>
      <c r="R83" s="10">
        <f t="shared" si="76"/>
        <v>63078</v>
      </c>
      <c r="S83" s="11">
        <v>63098</v>
      </c>
      <c r="T83" s="10">
        <f t="shared" si="69"/>
        <v>20</v>
      </c>
      <c r="U83" s="1" t="s">
        <v>23</v>
      </c>
      <c r="V83" s="10">
        <f t="shared" si="77"/>
        <v>64257</v>
      </c>
      <c r="W83" s="11">
        <v>64383</v>
      </c>
      <c r="X83" s="10">
        <f t="shared" si="70"/>
        <v>126</v>
      </c>
      <c r="Y83" s="1" t="s">
        <v>23</v>
      </c>
      <c r="Z83" s="10">
        <f t="shared" si="78"/>
        <v>65869</v>
      </c>
      <c r="AA83" s="11">
        <v>65935</v>
      </c>
      <c r="AB83" s="10">
        <f t="shared" si="71"/>
        <v>66</v>
      </c>
      <c r="AC83" s="1" t="s">
        <v>23</v>
      </c>
      <c r="AD83" s="10">
        <f t="shared" si="79"/>
        <v>67732</v>
      </c>
      <c r="AE83" s="11">
        <v>67826</v>
      </c>
      <c r="AF83" s="10">
        <f t="shared" si="72"/>
        <v>94</v>
      </c>
    </row>
    <row r="84" spans="1:32" ht="12.75">
      <c r="A84" s="1" t="s">
        <v>24</v>
      </c>
      <c r="B84" s="10">
        <f t="shared" si="80"/>
        <v>57110</v>
      </c>
      <c r="C84" s="11">
        <v>57295</v>
      </c>
      <c r="D84" s="10">
        <f t="shared" si="65"/>
        <v>185</v>
      </c>
      <c r="E84" s="1" t="s">
        <v>24</v>
      </c>
      <c r="F84" s="10">
        <f t="shared" si="73"/>
        <v>59587</v>
      </c>
      <c r="G84" s="11">
        <v>59771</v>
      </c>
      <c r="H84" s="10">
        <f t="shared" si="66"/>
        <v>184</v>
      </c>
      <c r="I84" s="1" t="s">
        <v>24</v>
      </c>
      <c r="J84" s="10">
        <f t="shared" si="74"/>
        <v>62091</v>
      </c>
      <c r="K84" s="11">
        <v>62296</v>
      </c>
      <c r="L84" s="10">
        <f t="shared" si="67"/>
        <v>205</v>
      </c>
      <c r="M84" s="1" t="s">
        <v>24</v>
      </c>
      <c r="N84" s="10">
        <f t="shared" si="75"/>
        <v>62860</v>
      </c>
      <c r="O84" s="11">
        <v>62898</v>
      </c>
      <c r="P84" s="10">
        <f t="shared" si="68"/>
        <v>38</v>
      </c>
      <c r="Q84" s="1" t="s">
        <v>24</v>
      </c>
      <c r="R84" s="10">
        <f t="shared" si="76"/>
        <v>63098</v>
      </c>
      <c r="S84" s="11">
        <v>63104</v>
      </c>
      <c r="T84" s="10">
        <f t="shared" si="69"/>
        <v>6</v>
      </c>
      <c r="U84" s="1" t="s">
        <v>24</v>
      </c>
      <c r="V84" s="10">
        <f t="shared" si="77"/>
        <v>64383</v>
      </c>
      <c r="W84" s="11">
        <v>64473</v>
      </c>
      <c r="X84" s="10">
        <f t="shared" si="70"/>
        <v>90</v>
      </c>
      <c r="Y84" s="1" t="s">
        <v>24</v>
      </c>
      <c r="Z84" s="10">
        <f t="shared" si="78"/>
        <v>65935</v>
      </c>
      <c r="AA84" s="11">
        <v>66063</v>
      </c>
      <c r="AB84" s="10">
        <f t="shared" si="71"/>
        <v>128</v>
      </c>
      <c r="AC84" s="1" t="s">
        <v>24</v>
      </c>
      <c r="AD84" s="10">
        <f t="shared" si="79"/>
        <v>67826</v>
      </c>
      <c r="AE84" s="11"/>
      <c r="AF84" s="10">
        <f t="shared" si="72"/>
        <v>-67826</v>
      </c>
    </row>
    <row r="85" spans="1:32" ht="12.75">
      <c r="A85" s="1" t="s">
        <v>25</v>
      </c>
      <c r="B85" s="10">
        <f t="shared" si="80"/>
        <v>57295</v>
      </c>
      <c r="C85" s="11">
        <v>57472</v>
      </c>
      <c r="D85" s="10">
        <f t="shared" si="65"/>
        <v>177</v>
      </c>
      <c r="E85" s="1" t="s">
        <v>25</v>
      </c>
      <c r="F85" s="10">
        <f t="shared" si="73"/>
        <v>59771</v>
      </c>
      <c r="G85" s="11">
        <v>59956</v>
      </c>
      <c r="H85" s="10">
        <f t="shared" si="66"/>
        <v>185</v>
      </c>
      <c r="I85" s="1" t="s">
        <v>25</v>
      </c>
      <c r="J85" s="10">
        <f t="shared" si="74"/>
        <v>62296</v>
      </c>
      <c r="K85" s="11">
        <v>62491</v>
      </c>
      <c r="L85" s="10">
        <f t="shared" si="67"/>
        <v>195</v>
      </c>
      <c r="M85" s="1" t="s">
        <v>25</v>
      </c>
      <c r="N85" s="10">
        <f t="shared" si="75"/>
        <v>62898</v>
      </c>
      <c r="O85" s="11">
        <v>62899</v>
      </c>
      <c r="P85" s="10">
        <f t="shared" si="68"/>
        <v>1</v>
      </c>
      <c r="Q85" s="1" t="s">
        <v>25</v>
      </c>
      <c r="R85" s="10">
        <f t="shared" si="76"/>
        <v>63104</v>
      </c>
      <c r="S85" s="11">
        <v>63107</v>
      </c>
      <c r="T85" s="10">
        <f t="shared" si="69"/>
        <v>3</v>
      </c>
      <c r="U85" s="1" t="s">
        <v>25</v>
      </c>
      <c r="V85" s="10">
        <f t="shared" si="77"/>
        <v>64473</v>
      </c>
      <c r="W85" s="11">
        <v>64548</v>
      </c>
      <c r="X85" s="10">
        <f t="shared" si="70"/>
        <v>75</v>
      </c>
      <c r="Y85" s="1" t="s">
        <v>25</v>
      </c>
      <c r="Z85" s="10">
        <f t="shared" si="78"/>
        <v>66063</v>
      </c>
      <c r="AA85" s="11">
        <v>66145</v>
      </c>
      <c r="AB85" s="10">
        <f t="shared" si="71"/>
        <v>82</v>
      </c>
      <c r="AC85" s="1" t="s">
        <v>25</v>
      </c>
      <c r="AD85" s="10">
        <f t="shared" si="79"/>
        <v>0</v>
      </c>
      <c r="AE85" s="11"/>
      <c r="AF85" s="10">
        <f t="shared" si="72"/>
        <v>0</v>
      </c>
    </row>
    <row r="86" spans="1:32" ht="12.75">
      <c r="A86" s="1" t="s">
        <v>26</v>
      </c>
      <c r="B86" s="10">
        <f t="shared" si="80"/>
        <v>57472</v>
      </c>
      <c r="C86" s="25">
        <v>57472</v>
      </c>
      <c r="D86" s="10">
        <f t="shared" si="65"/>
        <v>0</v>
      </c>
      <c r="E86" s="1" t="s">
        <v>26</v>
      </c>
      <c r="F86" s="10">
        <f t="shared" si="73"/>
        <v>59956</v>
      </c>
      <c r="G86" s="25">
        <v>59956</v>
      </c>
      <c r="H86" s="10">
        <f t="shared" si="66"/>
        <v>0</v>
      </c>
      <c r="I86" s="1" t="s">
        <v>26</v>
      </c>
      <c r="J86" s="10">
        <f t="shared" si="74"/>
        <v>62491</v>
      </c>
      <c r="K86" s="25">
        <v>62491</v>
      </c>
      <c r="L86" s="10">
        <f t="shared" si="67"/>
        <v>0</v>
      </c>
      <c r="M86" s="1" t="s">
        <v>26</v>
      </c>
      <c r="N86" s="10">
        <f t="shared" si="75"/>
        <v>62899</v>
      </c>
      <c r="O86" s="25">
        <v>62899</v>
      </c>
      <c r="P86" s="10">
        <f t="shared" si="68"/>
        <v>0</v>
      </c>
      <c r="Q86" s="1" t="s">
        <v>26</v>
      </c>
      <c r="R86" s="10">
        <f t="shared" si="76"/>
        <v>63107</v>
      </c>
      <c r="S86" s="25">
        <v>63107</v>
      </c>
      <c r="T86" s="10">
        <f t="shared" si="69"/>
        <v>0</v>
      </c>
      <c r="U86" s="1" t="s">
        <v>26</v>
      </c>
      <c r="V86" s="10">
        <f t="shared" si="77"/>
        <v>64548</v>
      </c>
      <c r="W86" s="25">
        <v>64548</v>
      </c>
      <c r="X86" s="10">
        <f t="shared" si="70"/>
        <v>0</v>
      </c>
      <c r="Y86" s="1" t="s">
        <v>26</v>
      </c>
      <c r="Z86" s="10">
        <f t="shared" si="78"/>
        <v>66145</v>
      </c>
      <c r="AA86" s="25">
        <v>66145</v>
      </c>
      <c r="AB86" s="10">
        <f t="shared" si="71"/>
        <v>0</v>
      </c>
      <c r="AC86" s="1" t="s">
        <v>26</v>
      </c>
      <c r="AD86" s="10">
        <f t="shared" si="79"/>
        <v>0</v>
      </c>
      <c r="AE86" s="25"/>
      <c r="AF86" s="10">
        <f t="shared" si="72"/>
        <v>0</v>
      </c>
    </row>
    <row r="87" spans="1:32" ht="12.75">
      <c r="A87" s="1" t="s">
        <v>27</v>
      </c>
      <c r="B87" s="10">
        <f t="shared" si="80"/>
        <v>57472</v>
      </c>
      <c r="C87" s="11">
        <v>57614</v>
      </c>
      <c r="D87" s="10">
        <f t="shared" si="65"/>
        <v>142</v>
      </c>
      <c r="E87" s="1" t="s">
        <v>27</v>
      </c>
      <c r="F87" s="10">
        <f t="shared" si="73"/>
        <v>59956</v>
      </c>
      <c r="G87" s="11">
        <v>60065</v>
      </c>
      <c r="H87" s="10">
        <f t="shared" si="66"/>
        <v>109</v>
      </c>
      <c r="I87" s="1" t="s">
        <v>27</v>
      </c>
      <c r="J87" s="10">
        <f t="shared" si="74"/>
        <v>62491</v>
      </c>
      <c r="K87" s="11">
        <v>62637</v>
      </c>
      <c r="L87" s="10">
        <f t="shared" si="67"/>
        <v>146</v>
      </c>
      <c r="M87" s="1" t="s">
        <v>27</v>
      </c>
      <c r="N87" s="10">
        <f t="shared" si="75"/>
        <v>62899</v>
      </c>
      <c r="O87" s="11">
        <v>62899</v>
      </c>
      <c r="P87" s="10">
        <f t="shared" si="68"/>
        <v>0</v>
      </c>
      <c r="Q87" s="1" t="s">
        <v>27</v>
      </c>
      <c r="R87" s="10">
        <f t="shared" si="76"/>
        <v>63107</v>
      </c>
      <c r="S87" s="11">
        <v>63215</v>
      </c>
      <c r="T87" s="10">
        <f t="shared" si="69"/>
        <v>108</v>
      </c>
      <c r="U87" s="1" t="s">
        <v>27</v>
      </c>
      <c r="V87" s="10">
        <f t="shared" si="77"/>
        <v>64548</v>
      </c>
      <c r="W87" s="11">
        <v>64685</v>
      </c>
      <c r="X87" s="10">
        <f t="shared" si="70"/>
        <v>137</v>
      </c>
      <c r="Y87" s="1" t="s">
        <v>27</v>
      </c>
      <c r="Z87" s="10">
        <f t="shared" si="78"/>
        <v>66145</v>
      </c>
      <c r="AA87" s="11">
        <v>66334</v>
      </c>
      <c r="AB87" s="10">
        <f t="shared" si="71"/>
        <v>189</v>
      </c>
      <c r="AC87" s="1" t="s">
        <v>27</v>
      </c>
      <c r="AD87" s="10">
        <f t="shared" si="79"/>
        <v>0</v>
      </c>
      <c r="AE87" s="11"/>
      <c r="AF87" s="10">
        <f t="shared" si="72"/>
        <v>0</v>
      </c>
    </row>
    <row r="88" spans="1:32" ht="12.75">
      <c r="A88" s="1" t="s">
        <v>28</v>
      </c>
      <c r="B88" s="10">
        <f t="shared" si="80"/>
        <v>57614</v>
      </c>
      <c r="C88" s="11">
        <v>57830</v>
      </c>
      <c r="D88" s="10">
        <f t="shared" si="65"/>
        <v>216</v>
      </c>
      <c r="E88" s="1" t="s">
        <v>28</v>
      </c>
      <c r="F88" s="10">
        <f t="shared" si="73"/>
        <v>60065</v>
      </c>
      <c r="G88" s="11">
        <v>60260</v>
      </c>
      <c r="H88" s="10">
        <f t="shared" si="66"/>
        <v>195</v>
      </c>
      <c r="I88" s="1" t="s">
        <v>28</v>
      </c>
      <c r="J88" s="10">
        <f t="shared" si="74"/>
        <v>62637</v>
      </c>
      <c r="K88" s="11">
        <v>62643</v>
      </c>
      <c r="L88" s="10">
        <f t="shared" si="67"/>
        <v>6</v>
      </c>
      <c r="M88" s="1" t="s">
        <v>28</v>
      </c>
      <c r="N88" s="10">
        <f t="shared" si="75"/>
        <v>62899</v>
      </c>
      <c r="O88" s="11">
        <v>62901</v>
      </c>
      <c r="P88" s="10">
        <f t="shared" si="68"/>
        <v>2</v>
      </c>
      <c r="Q88" s="1" t="s">
        <v>28</v>
      </c>
      <c r="R88" s="10">
        <f t="shared" si="76"/>
        <v>63215</v>
      </c>
      <c r="S88" s="11">
        <v>63386</v>
      </c>
      <c r="T88" s="10">
        <f t="shared" si="69"/>
        <v>171</v>
      </c>
      <c r="U88" s="1" t="s">
        <v>28</v>
      </c>
      <c r="V88" s="10">
        <f t="shared" si="77"/>
        <v>64685</v>
      </c>
      <c r="W88" s="11">
        <v>64788</v>
      </c>
      <c r="X88" s="10">
        <f t="shared" si="70"/>
        <v>103</v>
      </c>
      <c r="Y88" s="1" t="s">
        <v>28</v>
      </c>
      <c r="Z88" s="10">
        <f t="shared" si="78"/>
        <v>66334</v>
      </c>
      <c r="AA88" s="11">
        <v>66440</v>
      </c>
      <c r="AB88" s="10">
        <f t="shared" si="71"/>
        <v>106</v>
      </c>
      <c r="AC88" s="1" t="s">
        <v>28</v>
      </c>
      <c r="AD88" s="10">
        <f t="shared" si="79"/>
        <v>0</v>
      </c>
      <c r="AE88" s="11"/>
      <c r="AF88" s="10">
        <f t="shared" si="72"/>
        <v>0</v>
      </c>
    </row>
    <row r="89" spans="1:32" ht="12.75">
      <c r="A89" s="1" t="s">
        <v>29</v>
      </c>
      <c r="B89" s="10">
        <f t="shared" si="80"/>
        <v>57830</v>
      </c>
      <c r="C89" s="11">
        <v>58041</v>
      </c>
      <c r="D89" s="10">
        <f t="shared" si="65"/>
        <v>211</v>
      </c>
      <c r="E89" s="1" t="s">
        <v>29</v>
      </c>
      <c r="F89" s="10">
        <f t="shared" si="73"/>
        <v>60260</v>
      </c>
      <c r="G89" s="11">
        <v>60500</v>
      </c>
      <c r="H89" s="10">
        <f t="shared" si="66"/>
        <v>240</v>
      </c>
      <c r="I89" s="1" t="s">
        <v>29</v>
      </c>
      <c r="J89" s="10">
        <f t="shared" si="74"/>
        <v>62643</v>
      </c>
      <c r="K89" s="11">
        <v>62647</v>
      </c>
      <c r="L89" s="10">
        <f t="shared" si="67"/>
        <v>4</v>
      </c>
      <c r="M89" s="1" t="s">
        <v>29</v>
      </c>
      <c r="N89" s="10">
        <f t="shared" si="75"/>
        <v>62901</v>
      </c>
      <c r="O89" s="11">
        <v>62905</v>
      </c>
      <c r="P89" s="10">
        <f t="shared" si="68"/>
        <v>4</v>
      </c>
      <c r="Q89" s="1" t="s">
        <v>29</v>
      </c>
      <c r="R89" s="10">
        <f t="shared" si="76"/>
        <v>63386</v>
      </c>
      <c r="S89" s="11">
        <v>63571</v>
      </c>
      <c r="T89" s="10">
        <f t="shared" si="69"/>
        <v>185</v>
      </c>
      <c r="U89" s="1" t="s">
        <v>29</v>
      </c>
      <c r="V89" s="10">
        <f t="shared" si="77"/>
        <v>64788</v>
      </c>
      <c r="W89" s="11">
        <v>64927</v>
      </c>
      <c r="X89" s="10">
        <f t="shared" si="70"/>
        <v>139</v>
      </c>
      <c r="Y89" s="1" t="s">
        <v>29</v>
      </c>
      <c r="Z89" s="10">
        <f t="shared" si="78"/>
        <v>66440</v>
      </c>
      <c r="AA89" s="11">
        <v>66569</v>
      </c>
      <c r="AB89" s="10">
        <f t="shared" si="71"/>
        <v>129</v>
      </c>
      <c r="AC89" s="1" t="s">
        <v>29</v>
      </c>
      <c r="AD89" s="10">
        <f t="shared" si="79"/>
        <v>0</v>
      </c>
      <c r="AE89" s="11"/>
      <c r="AF89" s="10">
        <f t="shared" si="72"/>
        <v>0</v>
      </c>
    </row>
    <row r="90" spans="1:32" ht="12.75">
      <c r="A90" s="1" t="s">
        <v>30</v>
      </c>
      <c r="B90" s="10">
        <f t="shared" si="80"/>
        <v>58041</v>
      </c>
      <c r="C90" s="11">
        <v>58329</v>
      </c>
      <c r="D90" s="10">
        <f t="shared" si="65"/>
        <v>288</v>
      </c>
      <c r="E90" s="1" t="s">
        <v>30</v>
      </c>
      <c r="F90" s="10">
        <f t="shared" si="73"/>
        <v>60500</v>
      </c>
      <c r="G90" s="11">
        <v>60758</v>
      </c>
      <c r="H90" s="10">
        <f t="shared" si="66"/>
        <v>258</v>
      </c>
      <c r="I90" s="1" t="s">
        <v>30</v>
      </c>
      <c r="J90" s="10">
        <f t="shared" si="74"/>
        <v>62647</v>
      </c>
      <c r="K90" s="11">
        <v>62658</v>
      </c>
      <c r="L90" s="10">
        <f t="shared" si="67"/>
        <v>11</v>
      </c>
      <c r="M90" s="1" t="s">
        <v>30</v>
      </c>
      <c r="N90" s="10">
        <f t="shared" si="75"/>
        <v>62905</v>
      </c>
      <c r="O90" s="11">
        <v>62929</v>
      </c>
      <c r="P90" s="10">
        <f t="shared" si="68"/>
        <v>24</v>
      </c>
      <c r="Q90" s="1" t="s">
        <v>30</v>
      </c>
      <c r="R90" s="10">
        <f t="shared" si="76"/>
        <v>63571</v>
      </c>
      <c r="S90" s="11">
        <v>63687</v>
      </c>
      <c r="T90" s="10">
        <f t="shared" si="69"/>
        <v>116</v>
      </c>
      <c r="U90" s="1" t="s">
        <v>30</v>
      </c>
      <c r="V90" s="10">
        <f t="shared" si="77"/>
        <v>64927</v>
      </c>
      <c r="W90" s="11">
        <v>65060</v>
      </c>
      <c r="X90" s="10">
        <f t="shared" si="70"/>
        <v>133</v>
      </c>
      <c r="Y90" s="1" t="s">
        <v>30</v>
      </c>
      <c r="Z90" s="10">
        <f t="shared" si="78"/>
        <v>66569</v>
      </c>
      <c r="AA90" s="11">
        <v>66773</v>
      </c>
      <c r="AB90" s="10">
        <f t="shared" si="71"/>
        <v>204</v>
      </c>
      <c r="AC90" s="1" t="s">
        <v>30</v>
      </c>
      <c r="AD90" s="10">
        <f t="shared" si="79"/>
        <v>0</v>
      </c>
      <c r="AE90" s="11"/>
      <c r="AF90" s="10">
        <f t="shared" si="72"/>
        <v>0</v>
      </c>
    </row>
    <row r="91" spans="1:32" ht="12.75">
      <c r="A91" s="1" t="s">
        <v>31</v>
      </c>
      <c r="B91" s="10">
        <f t="shared" si="80"/>
        <v>58329</v>
      </c>
      <c r="C91" s="11">
        <v>58467</v>
      </c>
      <c r="D91" s="10">
        <f t="shared" si="65"/>
        <v>138</v>
      </c>
      <c r="E91" s="1" t="s">
        <v>31</v>
      </c>
      <c r="F91" s="10">
        <f t="shared" si="73"/>
        <v>60758</v>
      </c>
      <c r="G91" s="11">
        <v>61129</v>
      </c>
      <c r="H91" s="10">
        <f t="shared" si="66"/>
        <v>371</v>
      </c>
      <c r="I91" s="1" t="s">
        <v>31</v>
      </c>
      <c r="J91" s="10">
        <f t="shared" si="74"/>
        <v>62658</v>
      </c>
      <c r="K91" s="11">
        <v>62720</v>
      </c>
      <c r="L91" s="10">
        <f t="shared" si="67"/>
        <v>62</v>
      </c>
      <c r="M91" s="1" t="s">
        <v>31</v>
      </c>
      <c r="N91" s="10">
        <f t="shared" si="75"/>
        <v>62929</v>
      </c>
      <c r="O91" s="11">
        <v>62963</v>
      </c>
      <c r="P91" s="10">
        <f t="shared" si="68"/>
        <v>34</v>
      </c>
      <c r="Q91" s="1" t="s">
        <v>31</v>
      </c>
      <c r="R91" s="10">
        <f t="shared" si="76"/>
        <v>63687</v>
      </c>
      <c r="S91" s="11">
        <v>63850</v>
      </c>
      <c r="T91" s="10">
        <f t="shared" si="69"/>
        <v>163</v>
      </c>
      <c r="U91" s="1" t="s">
        <v>31</v>
      </c>
      <c r="V91" s="10">
        <f t="shared" si="77"/>
        <v>65060</v>
      </c>
      <c r="W91" s="11">
        <v>65263</v>
      </c>
      <c r="X91" s="10">
        <f t="shared" si="70"/>
        <v>203</v>
      </c>
      <c r="Y91" s="1" t="s">
        <v>31</v>
      </c>
      <c r="Z91" s="10">
        <f t="shared" si="78"/>
        <v>66773</v>
      </c>
      <c r="AA91" s="11">
        <v>67056</v>
      </c>
      <c r="AB91" s="10">
        <f t="shared" si="71"/>
        <v>283</v>
      </c>
      <c r="AC91" s="1" t="s">
        <v>31</v>
      </c>
      <c r="AD91" s="10">
        <f t="shared" si="79"/>
        <v>0</v>
      </c>
      <c r="AE91" s="11"/>
      <c r="AF91" s="10">
        <f t="shared" si="72"/>
        <v>0</v>
      </c>
    </row>
    <row r="92" spans="1:32" ht="12.75">
      <c r="A92" s="14" t="s">
        <v>9</v>
      </c>
      <c r="B92" s="15"/>
      <c r="C92" s="16"/>
      <c r="D92" s="15">
        <f>SUM(D80:D91)</f>
        <v>2241</v>
      </c>
      <c r="E92" s="14" t="s">
        <v>9</v>
      </c>
      <c r="F92" s="15"/>
      <c r="G92" s="16"/>
      <c r="H92" s="15">
        <f>SUM(H80:H91)</f>
        <v>2662</v>
      </c>
      <c r="I92" s="14" t="s">
        <v>9</v>
      </c>
      <c r="J92" s="15"/>
      <c r="K92" s="16"/>
      <c r="L92" s="15">
        <f>SUM(L80:L91)</f>
        <v>1591</v>
      </c>
      <c r="M92" s="14" t="s">
        <v>9</v>
      </c>
      <c r="N92" s="15"/>
      <c r="O92" s="16"/>
      <c r="P92" s="15">
        <f>SUM(P80:P91)</f>
        <v>243</v>
      </c>
      <c r="Q92" s="14" t="s">
        <v>9</v>
      </c>
      <c r="R92" s="15"/>
      <c r="S92" s="16"/>
      <c r="T92" s="15">
        <f>SUM(T80:T91)</f>
        <v>887</v>
      </c>
      <c r="U92" s="14" t="s">
        <v>9</v>
      </c>
      <c r="V92" s="15"/>
      <c r="W92" s="16"/>
      <c r="X92" s="15">
        <f>SUM(X80:X91)</f>
        <v>1413</v>
      </c>
      <c r="Y92" s="14" t="s">
        <v>9</v>
      </c>
      <c r="Z92" s="15"/>
      <c r="AA92" s="16"/>
      <c r="AB92" s="15">
        <f>SUM(AB80:AB91)</f>
        <v>1793</v>
      </c>
      <c r="AC92" s="14" t="s">
        <v>9</v>
      </c>
      <c r="AD92" s="15"/>
      <c r="AE92" s="16"/>
      <c r="AF92" s="15">
        <f>SUM(AF80:AF91)</f>
        <v>-67056</v>
      </c>
    </row>
    <row r="93" spans="1:29" ht="12.75">
      <c r="A93" t="s">
        <v>74</v>
      </c>
      <c r="E93" t="s">
        <v>74</v>
      </c>
      <c r="I93" t="s">
        <v>74</v>
      </c>
      <c r="M93" t="s">
        <v>74</v>
      </c>
      <c r="Q93" t="s">
        <v>74</v>
      </c>
      <c r="U93" t="s">
        <v>74</v>
      </c>
      <c r="Y93" t="s">
        <v>74</v>
      </c>
      <c r="AC93" t="s">
        <v>74</v>
      </c>
    </row>
    <row r="94" spans="1:32" ht="12.75">
      <c r="A94" s="8" t="s">
        <v>16</v>
      </c>
      <c r="B94" s="8" t="s">
        <v>17</v>
      </c>
      <c r="C94" s="8" t="s">
        <v>18</v>
      </c>
      <c r="D94" s="8" t="s">
        <v>19</v>
      </c>
      <c r="E94" s="8" t="s">
        <v>16</v>
      </c>
      <c r="F94" s="8" t="s">
        <v>17</v>
      </c>
      <c r="G94" s="8" t="s">
        <v>18</v>
      </c>
      <c r="H94" s="8" t="s">
        <v>19</v>
      </c>
      <c r="I94" s="8" t="s">
        <v>16</v>
      </c>
      <c r="J94" s="8" t="s">
        <v>17</v>
      </c>
      <c r="K94" s="8" t="s">
        <v>18</v>
      </c>
      <c r="L94" s="8" t="s">
        <v>19</v>
      </c>
      <c r="M94" s="8" t="s">
        <v>16</v>
      </c>
      <c r="N94" s="8" t="s">
        <v>17</v>
      </c>
      <c r="O94" s="8" t="s">
        <v>18</v>
      </c>
      <c r="P94" s="8" t="s">
        <v>19</v>
      </c>
      <c r="Q94" s="8" t="s">
        <v>16</v>
      </c>
      <c r="R94" s="8" t="s">
        <v>17</v>
      </c>
      <c r="S94" s="8" t="s">
        <v>18</v>
      </c>
      <c r="T94" s="8" t="s">
        <v>19</v>
      </c>
      <c r="U94" s="8" t="s">
        <v>16</v>
      </c>
      <c r="V94" s="8" t="s">
        <v>17</v>
      </c>
      <c r="W94" s="8" t="s">
        <v>18</v>
      </c>
      <c r="X94" s="8" t="s">
        <v>19</v>
      </c>
      <c r="Y94" s="8" t="s">
        <v>16</v>
      </c>
      <c r="Z94" s="8" t="s">
        <v>17</v>
      </c>
      <c r="AA94" s="8" t="s">
        <v>18</v>
      </c>
      <c r="AB94" s="8" t="s">
        <v>19</v>
      </c>
      <c r="AC94" s="8" t="s">
        <v>16</v>
      </c>
      <c r="AD94" s="8" t="s">
        <v>17</v>
      </c>
      <c r="AE94" s="8" t="s">
        <v>18</v>
      </c>
      <c r="AF94" s="8" t="s">
        <v>19</v>
      </c>
    </row>
    <row r="95" spans="1:32" ht="12.75">
      <c r="A95" s="1" t="s">
        <v>20</v>
      </c>
      <c r="B95" s="10">
        <v>6008</v>
      </c>
      <c r="C95" s="11">
        <v>6023</v>
      </c>
      <c r="D95" s="10">
        <f aca="true" t="shared" si="81" ref="D95:D106">SUM(C95-B95)</f>
        <v>15</v>
      </c>
      <c r="E95" s="1" t="s">
        <v>20</v>
      </c>
      <c r="F95" s="10">
        <v>6104</v>
      </c>
      <c r="G95" s="11">
        <v>6147</v>
      </c>
      <c r="H95" s="10">
        <f aca="true" t="shared" si="82" ref="H95:H106">SUM(G95-F95)</f>
        <v>43</v>
      </c>
      <c r="I95" s="1" t="s">
        <v>20</v>
      </c>
      <c r="J95" s="10">
        <v>6315</v>
      </c>
      <c r="K95" s="11">
        <v>6332</v>
      </c>
      <c r="L95" s="10">
        <f aca="true" t="shared" si="83" ref="L95:L106">SUM(K95-J95)</f>
        <v>17</v>
      </c>
      <c r="M95" s="1" t="s">
        <v>20</v>
      </c>
      <c r="N95" s="10">
        <v>6421</v>
      </c>
      <c r="O95" s="11">
        <v>6421</v>
      </c>
      <c r="P95" s="10">
        <f aca="true" t="shared" si="84" ref="P95:P106">SUM(O95-N95)</f>
        <v>0</v>
      </c>
      <c r="Q95" s="1" t="s">
        <v>20</v>
      </c>
      <c r="R95" s="10">
        <v>6431</v>
      </c>
      <c r="S95" s="11">
        <v>6431</v>
      </c>
      <c r="T95" s="10">
        <f aca="true" t="shared" si="85" ref="T95:T106">SUM(S95-R95)</f>
        <v>0</v>
      </c>
      <c r="U95" s="1" t="s">
        <v>20</v>
      </c>
      <c r="V95" s="10">
        <v>6534</v>
      </c>
      <c r="W95" s="11">
        <v>6592</v>
      </c>
      <c r="X95" s="10">
        <f aca="true" t="shared" si="86" ref="X95:X106">SUM(W95-V95)</f>
        <v>58</v>
      </c>
      <c r="Y95" s="1" t="s">
        <v>20</v>
      </c>
      <c r="Z95" s="10">
        <v>6925</v>
      </c>
      <c r="AA95" s="11">
        <v>6981</v>
      </c>
      <c r="AB95" s="10">
        <f aca="true" t="shared" si="87" ref="AB95:AB106">SUM(AA95-Z95)</f>
        <v>56</v>
      </c>
      <c r="AC95" s="1" t="s">
        <v>20</v>
      </c>
      <c r="AD95" s="10">
        <v>7110</v>
      </c>
      <c r="AE95" s="11">
        <v>7177</v>
      </c>
      <c r="AF95" s="10">
        <f aca="true" t="shared" si="88" ref="AF95:AF106">SUM(AE95-AD95)</f>
        <v>67</v>
      </c>
    </row>
    <row r="96" spans="1:32" ht="12.75">
      <c r="A96" s="1" t="s">
        <v>21</v>
      </c>
      <c r="B96" s="10">
        <f>SUM(C95)</f>
        <v>6023</v>
      </c>
      <c r="C96" s="11">
        <v>6035</v>
      </c>
      <c r="D96" s="10">
        <f t="shared" si="81"/>
        <v>12</v>
      </c>
      <c r="E96" s="1" t="s">
        <v>21</v>
      </c>
      <c r="F96" s="10">
        <f>SUM(G95)</f>
        <v>6147</v>
      </c>
      <c r="G96" s="11">
        <v>6190</v>
      </c>
      <c r="H96" s="10">
        <f t="shared" si="82"/>
        <v>43</v>
      </c>
      <c r="I96" s="1" t="s">
        <v>21</v>
      </c>
      <c r="J96" s="10">
        <f>SUM(K95)</f>
        <v>6332</v>
      </c>
      <c r="K96" s="11">
        <v>6360</v>
      </c>
      <c r="L96" s="10">
        <f t="shared" si="83"/>
        <v>28</v>
      </c>
      <c r="M96" s="1" t="s">
        <v>21</v>
      </c>
      <c r="N96" s="10">
        <f>SUM(O95)</f>
        <v>6421</v>
      </c>
      <c r="O96" s="11">
        <v>6431</v>
      </c>
      <c r="P96" s="10">
        <f t="shared" si="84"/>
        <v>10</v>
      </c>
      <c r="Q96" s="1" t="s">
        <v>21</v>
      </c>
      <c r="R96" s="10">
        <f>SUM(S95)</f>
        <v>6431</v>
      </c>
      <c r="S96" s="11">
        <v>6431</v>
      </c>
      <c r="T96" s="10">
        <f t="shared" si="85"/>
        <v>0</v>
      </c>
      <c r="U96" s="1" t="s">
        <v>21</v>
      </c>
      <c r="V96" s="10">
        <f>SUM(W95)</f>
        <v>6592</v>
      </c>
      <c r="W96" s="11">
        <v>6658</v>
      </c>
      <c r="X96" s="10">
        <f t="shared" si="86"/>
        <v>66</v>
      </c>
      <c r="Y96" s="1" t="s">
        <v>21</v>
      </c>
      <c r="Z96" s="10">
        <f>SUM(AA95)</f>
        <v>6981</v>
      </c>
      <c r="AA96" s="11">
        <v>7028</v>
      </c>
      <c r="AB96" s="10">
        <f t="shared" si="87"/>
        <v>47</v>
      </c>
      <c r="AC96" s="1" t="s">
        <v>21</v>
      </c>
      <c r="AD96" s="10">
        <f>SUM(AE95)</f>
        <v>7177</v>
      </c>
      <c r="AE96" s="11">
        <v>7224</v>
      </c>
      <c r="AF96" s="10">
        <f t="shared" si="88"/>
        <v>47</v>
      </c>
    </row>
    <row r="97" spans="1:32" ht="12.75">
      <c r="A97" s="1" t="s">
        <v>22</v>
      </c>
      <c r="B97" s="10">
        <f aca="true" t="shared" si="89" ref="B97:B106">SUM(C96)</f>
        <v>6035</v>
      </c>
      <c r="C97" s="11">
        <v>6041</v>
      </c>
      <c r="D97" s="10">
        <f t="shared" si="81"/>
        <v>6</v>
      </c>
      <c r="E97" s="1" t="s">
        <v>22</v>
      </c>
      <c r="F97" s="10">
        <f aca="true" t="shared" si="90" ref="F97:F106">SUM(G96)</f>
        <v>6190</v>
      </c>
      <c r="G97" s="11">
        <v>6206</v>
      </c>
      <c r="H97" s="10">
        <f t="shared" si="82"/>
        <v>16</v>
      </c>
      <c r="I97" s="1" t="s">
        <v>22</v>
      </c>
      <c r="J97" s="10">
        <f aca="true" t="shared" si="91" ref="J97:J106">SUM(K96)</f>
        <v>6360</v>
      </c>
      <c r="K97" s="11">
        <v>6397</v>
      </c>
      <c r="L97" s="10">
        <f t="shared" si="83"/>
        <v>37</v>
      </c>
      <c r="M97" s="1" t="s">
        <v>22</v>
      </c>
      <c r="N97" s="10">
        <f aca="true" t="shared" si="92" ref="N97:N106">SUM(O96)</f>
        <v>6431</v>
      </c>
      <c r="O97" s="11">
        <v>6431</v>
      </c>
      <c r="P97" s="10">
        <f t="shared" si="84"/>
        <v>0</v>
      </c>
      <c r="Q97" s="1" t="s">
        <v>22</v>
      </c>
      <c r="R97" s="10">
        <f aca="true" t="shared" si="93" ref="R97:R106">SUM(S96)</f>
        <v>6431</v>
      </c>
      <c r="S97" s="11">
        <v>6431</v>
      </c>
      <c r="T97" s="10">
        <f t="shared" si="85"/>
        <v>0</v>
      </c>
      <c r="U97" s="1" t="s">
        <v>22</v>
      </c>
      <c r="V97" s="10">
        <f aca="true" t="shared" si="94" ref="V97:V106">SUM(W96)</f>
        <v>6658</v>
      </c>
      <c r="W97" s="11">
        <v>6707</v>
      </c>
      <c r="X97" s="10">
        <f t="shared" si="86"/>
        <v>49</v>
      </c>
      <c r="Y97" s="1" t="s">
        <v>22</v>
      </c>
      <c r="Z97" s="10">
        <f aca="true" t="shared" si="95" ref="Z97:Z106">SUM(AA96)</f>
        <v>7028</v>
      </c>
      <c r="AA97" s="11">
        <v>7073</v>
      </c>
      <c r="AB97" s="10">
        <f t="shared" si="87"/>
        <v>45</v>
      </c>
      <c r="AC97" s="1" t="s">
        <v>22</v>
      </c>
      <c r="AD97" s="10">
        <f aca="true" t="shared" si="96" ref="AD97:AD106">SUM(AE96)</f>
        <v>7224</v>
      </c>
      <c r="AE97" s="11">
        <v>7299</v>
      </c>
      <c r="AF97" s="10">
        <f t="shared" si="88"/>
        <v>75</v>
      </c>
    </row>
    <row r="98" spans="1:32" ht="12.75">
      <c r="A98" s="1" t="s">
        <v>23</v>
      </c>
      <c r="B98" s="10">
        <f t="shared" si="89"/>
        <v>6041</v>
      </c>
      <c r="C98" s="11">
        <v>6046</v>
      </c>
      <c r="D98" s="10">
        <f t="shared" si="81"/>
        <v>5</v>
      </c>
      <c r="E98" s="1" t="s">
        <v>23</v>
      </c>
      <c r="F98" s="10">
        <f t="shared" si="90"/>
        <v>6206</v>
      </c>
      <c r="G98" s="11">
        <v>6212</v>
      </c>
      <c r="H98" s="10">
        <f t="shared" si="82"/>
        <v>6</v>
      </c>
      <c r="I98" s="1" t="s">
        <v>23</v>
      </c>
      <c r="J98" s="10">
        <f t="shared" si="91"/>
        <v>6397</v>
      </c>
      <c r="K98" s="11">
        <v>6411</v>
      </c>
      <c r="L98" s="10">
        <f t="shared" si="83"/>
        <v>14</v>
      </c>
      <c r="M98" s="1" t="s">
        <v>23</v>
      </c>
      <c r="N98" s="10">
        <f t="shared" si="92"/>
        <v>6431</v>
      </c>
      <c r="O98" s="11">
        <v>6431</v>
      </c>
      <c r="P98" s="10">
        <f t="shared" si="84"/>
        <v>0</v>
      </c>
      <c r="Q98" s="1" t="s">
        <v>23</v>
      </c>
      <c r="R98" s="10">
        <f t="shared" si="93"/>
        <v>6431</v>
      </c>
      <c r="S98" s="11">
        <v>6431</v>
      </c>
      <c r="T98" s="10">
        <f t="shared" si="85"/>
        <v>0</v>
      </c>
      <c r="U98" s="1" t="s">
        <v>23</v>
      </c>
      <c r="V98" s="10">
        <f t="shared" si="94"/>
        <v>6707</v>
      </c>
      <c r="W98" s="11">
        <v>6768</v>
      </c>
      <c r="X98" s="10">
        <f t="shared" si="86"/>
        <v>61</v>
      </c>
      <c r="Y98" s="1" t="s">
        <v>23</v>
      </c>
      <c r="Z98" s="10">
        <f t="shared" si="95"/>
        <v>7073</v>
      </c>
      <c r="AA98" s="11">
        <v>7073</v>
      </c>
      <c r="AB98" s="10">
        <f t="shared" si="87"/>
        <v>0</v>
      </c>
      <c r="AC98" s="1" t="s">
        <v>23</v>
      </c>
      <c r="AD98" s="10">
        <f t="shared" si="96"/>
        <v>7299</v>
      </c>
      <c r="AE98" s="11">
        <v>7299</v>
      </c>
      <c r="AF98" s="10">
        <f t="shared" si="88"/>
        <v>0</v>
      </c>
    </row>
    <row r="99" spans="1:32" ht="12.75">
      <c r="A99" s="1" t="s">
        <v>24</v>
      </c>
      <c r="B99" s="10">
        <f t="shared" si="89"/>
        <v>6046</v>
      </c>
      <c r="C99" s="11">
        <v>6048</v>
      </c>
      <c r="D99" s="10">
        <f t="shared" si="81"/>
        <v>2</v>
      </c>
      <c r="E99" s="1" t="s">
        <v>24</v>
      </c>
      <c r="F99" s="10">
        <f t="shared" si="90"/>
        <v>6212</v>
      </c>
      <c r="G99" s="11">
        <v>6217</v>
      </c>
      <c r="H99" s="10">
        <f t="shared" si="82"/>
        <v>5</v>
      </c>
      <c r="I99" s="1" t="s">
        <v>24</v>
      </c>
      <c r="J99" s="10">
        <f t="shared" si="91"/>
        <v>6411</v>
      </c>
      <c r="K99" s="11">
        <v>6418</v>
      </c>
      <c r="L99" s="10">
        <f t="shared" si="83"/>
        <v>7</v>
      </c>
      <c r="M99" s="1" t="s">
        <v>24</v>
      </c>
      <c r="N99" s="10">
        <f t="shared" si="92"/>
        <v>6431</v>
      </c>
      <c r="O99" s="11">
        <v>6431</v>
      </c>
      <c r="P99" s="10">
        <f t="shared" si="84"/>
        <v>0</v>
      </c>
      <c r="Q99" s="1" t="s">
        <v>24</v>
      </c>
      <c r="R99" s="10">
        <f t="shared" si="93"/>
        <v>6431</v>
      </c>
      <c r="S99" s="11">
        <v>6431</v>
      </c>
      <c r="T99" s="10">
        <f t="shared" si="85"/>
        <v>0</v>
      </c>
      <c r="U99" s="1" t="s">
        <v>24</v>
      </c>
      <c r="V99" s="10">
        <f t="shared" si="94"/>
        <v>6768</v>
      </c>
      <c r="W99" s="11">
        <v>6824</v>
      </c>
      <c r="X99" s="10">
        <f t="shared" si="86"/>
        <v>56</v>
      </c>
      <c r="Y99" s="1" t="s">
        <v>24</v>
      </c>
      <c r="Z99" s="10">
        <f t="shared" si="95"/>
        <v>7073</v>
      </c>
      <c r="AA99" s="11">
        <v>7073</v>
      </c>
      <c r="AB99" s="10">
        <f t="shared" si="87"/>
        <v>0</v>
      </c>
      <c r="AC99" s="1" t="s">
        <v>24</v>
      </c>
      <c r="AD99" s="10">
        <f t="shared" si="96"/>
        <v>7299</v>
      </c>
      <c r="AE99" s="11"/>
      <c r="AF99" s="10">
        <f t="shared" si="88"/>
        <v>-7299</v>
      </c>
    </row>
    <row r="100" spans="1:32" ht="12.75">
      <c r="A100" s="1" t="s">
        <v>25</v>
      </c>
      <c r="B100" s="10">
        <f t="shared" si="89"/>
        <v>6048</v>
      </c>
      <c r="C100" s="11">
        <v>6050</v>
      </c>
      <c r="D100" s="10">
        <f t="shared" si="81"/>
        <v>2</v>
      </c>
      <c r="E100" s="1" t="s">
        <v>25</v>
      </c>
      <c r="F100" s="10">
        <f t="shared" si="90"/>
        <v>6217</v>
      </c>
      <c r="G100" s="11">
        <v>6222</v>
      </c>
      <c r="H100" s="10">
        <f t="shared" si="82"/>
        <v>5</v>
      </c>
      <c r="I100" s="1" t="s">
        <v>25</v>
      </c>
      <c r="J100" s="10">
        <f t="shared" si="91"/>
        <v>6418</v>
      </c>
      <c r="K100" s="11">
        <v>6419</v>
      </c>
      <c r="L100" s="10">
        <f t="shared" si="83"/>
        <v>1</v>
      </c>
      <c r="M100" s="1" t="s">
        <v>25</v>
      </c>
      <c r="N100" s="10">
        <f t="shared" si="92"/>
        <v>6431</v>
      </c>
      <c r="O100" s="11">
        <v>6431</v>
      </c>
      <c r="P100" s="10">
        <f t="shared" si="84"/>
        <v>0</v>
      </c>
      <c r="Q100" s="1" t="s">
        <v>25</v>
      </c>
      <c r="R100" s="10">
        <f t="shared" si="93"/>
        <v>6431</v>
      </c>
      <c r="S100" s="11">
        <v>6431</v>
      </c>
      <c r="T100" s="10">
        <f t="shared" si="85"/>
        <v>0</v>
      </c>
      <c r="U100" s="1" t="s">
        <v>25</v>
      </c>
      <c r="V100" s="10">
        <f t="shared" si="94"/>
        <v>6824</v>
      </c>
      <c r="W100" s="11">
        <v>6888</v>
      </c>
      <c r="X100" s="10">
        <f t="shared" si="86"/>
        <v>64</v>
      </c>
      <c r="Y100" s="1" t="s">
        <v>25</v>
      </c>
      <c r="Z100" s="10">
        <f t="shared" si="95"/>
        <v>7073</v>
      </c>
      <c r="AA100" s="11">
        <v>7073</v>
      </c>
      <c r="AB100" s="10">
        <f t="shared" si="87"/>
        <v>0</v>
      </c>
      <c r="AC100" s="1" t="s">
        <v>25</v>
      </c>
      <c r="AD100" s="10">
        <f t="shared" si="96"/>
        <v>0</v>
      </c>
      <c r="AE100" s="11"/>
      <c r="AF100" s="10">
        <f t="shared" si="88"/>
        <v>0</v>
      </c>
    </row>
    <row r="101" spans="1:32" ht="12.75">
      <c r="A101" s="1" t="s">
        <v>26</v>
      </c>
      <c r="B101" s="10">
        <f t="shared" si="89"/>
        <v>6050</v>
      </c>
      <c r="C101" s="25">
        <v>6050</v>
      </c>
      <c r="D101" s="10">
        <f t="shared" si="81"/>
        <v>0</v>
      </c>
      <c r="E101" s="1" t="s">
        <v>26</v>
      </c>
      <c r="F101" s="10">
        <f t="shared" si="90"/>
        <v>6222</v>
      </c>
      <c r="G101" s="11">
        <v>6222</v>
      </c>
      <c r="H101" s="10">
        <f t="shared" si="82"/>
        <v>0</v>
      </c>
      <c r="I101" s="1" t="s">
        <v>26</v>
      </c>
      <c r="J101" s="10">
        <f t="shared" si="91"/>
        <v>6419</v>
      </c>
      <c r="K101" s="11">
        <v>6419</v>
      </c>
      <c r="L101" s="10">
        <f t="shared" si="83"/>
        <v>0</v>
      </c>
      <c r="M101" s="1" t="s">
        <v>26</v>
      </c>
      <c r="N101" s="10">
        <f t="shared" si="92"/>
        <v>6431</v>
      </c>
      <c r="O101" s="11">
        <v>6431</v>
      </c>
      <c r="P101" s="10">
        <f t="shared" si="84"/>
        <v>0</v>
      </c>
      <c r="Q101" s="1" t="s">
        <v>26</v>
      </c>
      <c r="R101" s="10">
        <f t="shared" si="93"/>
        <v>6431</v>
      </c>
      <c r="S101" s="11">
        <v>6431</v>
      </c>
      <c r="T101" s="10">
        <f t="shared" si="85"/>
        <v>0</v>
      </c>
      <c r="U101" s="1" t="s">
        <v>26</v>
      </c>
      <c r="V101" s="10">
        <f t="shared" si="94"/>
        <v>6888</v>
      </c>
      <c r="W101" s="11">
        <v>6888</v>
      </c>
      <c r="X101" s="10">
        <f t="shared" si="86"/>
        <v>0</v>
      </c>
      <c r="Y101" s="1" t="s">
        <v>26</v>
      </c>
      <c r="Z101" s="10">
        <f t="shared" si="95"/>
        <v>7073</v>
      </c>
      <c r="AA101" s="11">
        <v>7073</v>
      </c>
      <c r="AB101" s="10">
        <f t="shared" si="87"/>
        <v>0</v>
      </c>
      <c r="AC101" s="1" t="s">
        <v>26</v>
      </c>
      <c r="AD101" s="10">
        <f t="shared" si="96"/>
        <v>0</v>
      </c>
      <c r="AE101" s="11"/>
      <c r="AF101" s="10">
        <f t="shared" si="88"/>
        <v>0</v>
      </c>
    </row>
    <row r="102" spans="1:32" ht="12.75">
      <c r="A102" s="1" t="s">
        <v>27</v>
      </c>
      <c r="B102" s="10">
        <f t="shared" si="89"/>
        <v>6050</v>
      </c>
      <c r="C102" s="11">
        <v>6050</v>
      </c>
      <c r="D102" s="10">
        <f t="shared" si="81"/>
        <v>0</v>
      </c>
      <c r="E102" s="1" t="s">
        <v>27</v>
      </c>
      <c r="F102" s="10">
        <f t="shared" si="90"/>
        <v>6222</v>
      </c>
      <c r="G102" s="11">
        <v>6226</v>
      </c>
      <c r="H102" s="10">
        <f t="shared" si="82"/>
        <v>4</v>
      </c>
      <c r="I102" s="1" t="s">
        <v>27</v>
      </c>
      <c r="J102" s="10">
        <f t="shared" si="91"/>
        <v>6419</v>
      </c>
      <c r="K102" s="11">
        <v>6420</v>
      </c>
      <c r="L102" s="10">
        <f t="shared" si="83"/>
        <v>1</v>
      </c>
      <c r="M102" s="1" t="s">
        <v>27</v>
      </c>
      <c r="N102" s="10">
        <f t="shared" si="92"/>
        <v>6431</v>
      </c>
      <c r="O102" s="11">
        <v>6431</v>
      </c>
      <c r="P102" s="10">
        <f t="shared" si="84"/>
        <v>0</v>
      </c>
      <c r="Q102" s="1" t="s">
        <v>27</v>
      </c>
      <c r="R102" s="10">
        <f t="shared" si="93"/>
        <v>6431</v>
      </c>
      <c r="S102" s="11">
        <v>6431</v>
      </c>
      <c r="T102" s="10">
        <f t="shared" si="85"/>
        <v>0</v>
      </c>
      <c r="U102" s="1" t="s">
        <v>27</v>
      </c>
      <c r="V102" s="10">
        <f t="shared" si="94"/>
        <v>6888</v>
      </c>
      <c r="W102" s="11">
        <v>6888</v>
      </c>
      <c r="X102" s="10">
        <f t="shared" si="86"/>
        <v>0</v>
      </c>
      <c r="Y102" s="1" t="s">
        <v>27</v>
      </c>
      <c r="Z102" s="10">
        <f t="shared" si="95"/>
        <v>7073</v>
      </c>
      <c r="AA102" s="11">
        <v>7073</v>
      </c>
      <c r="AB102" s="10">
        <f t="shared" si="87"/>
        <v>0</v>
      </c>
      <c r="AC102" s="1" t="s">
        <v>27</v>
      </c>
      <c r="AD102" s="10">
        <f t="shared" si="96"/>
        <v>0</v>
      </c>
      <c r="AE102" s="11"/>
      <c r="AF102" s="10">
        <f t="shared" si="88"/>
        <v>0</v>
      </c>
    </row>
    <row r="103" spans="1:32" ht="12.75">
      <c r="A103" s="1" t="s">
        <v>28</v>
      </c>
      <c r="B103" s="10">
        <f t="shared" si="89"/>
        <v>6050</v>
      </c>
      <c r="C103" s="11">
        <v>6055</v>
      </c>
      <c r="D103" s="10">
        <f t="shared" si="81"/>
        <v>5</v>
      </c>
      <c r="E103" s="1" t="s">
        <v>28</v>
      </c>
      <c r="F103" s="10">
        <f t="shared" si="90"/>
        <v>6226</v>
      </c>
      <c r="G103" s="11">
        <v>6232</v>
      </c>
      <c r="H103" s="10">
        <f t="shared" si="82"/>
        <v>6</v>
      </c>
      <c r="I103" s="1" t="s">
        <v>28</v>
      </c>
      <c r="J103" s="10">
        <f t="shared" si="91"/>
        <v>6420</v>
      </c>
      <c r="K103" s="11">
        <v>6420</v>
      </c>
      <c r="L103" s="10">
        <f t="shared" si="83"/>
        <v>0</v>
      </c>
      <c r="M103" s="1" t="s">
        <v>28</v>
      </c>
      <c r="N103" s="10">
        <f t="shared" si="92"/>
        <v>6431</v>
      </c>
      <c r="O103" s="11">
        <v>6431</v>
      </c>
      <c r="P103" s="10">
        <f t="shared" si="84"/>
        <v>0</v>
      </c>
      <c r="Q103" s="1" t="s">
        <v>28</v>
      </c>
      <c r="R103" s="10">
        <f t="shared" si="93"/>
        <v>6431</v>
      </c>
      <c r="S103" s="11">
        <v>6431</v>
      </c>
      <c r="T103" s="10">
        <f t="shared" si="85"/>
        <v>0</v>
      </c>
      <c r="U103" s="1" t="s">
        <v>28</v>
      </c>
      <c r="V103" s="10">
        <f t="shared" si="94"/>
        <v>6888</v>
      </c>
      <c r="W103" s="11">
        <v>6888</v>
      </c>
      <c r="X103" s="10">
        <f t="shared" si="86"/>
        <v>0</v>
      </c>
      <c r="Y103" s="1" t="s">
        <v>28</v>
      </c>
      <c r="Z103" s="10">
        <f t="shared" si="95"/>
        <v>7073</v>
      </c>
      <c r="AA103" s="11">
        <v>7073</v>
      </c>
      <c r="AB103" s="10">
        <f t="shared" si="87"/>
        <v>0</v>
      </c>
      <c r="AC103" s="1" t="s">
        <v>28</v>
      </c>
      <c r="AD103" s="10">
        <f t="shared" si="96"/>
        <v>0</v>
      </c>
      <c r="AE103" s="11"/>
      <c r="AF103" s="10">
        <f t="shared" si="88"/>
        <v>0</v>
      </c>
    </row>
    <row r="104" spans="1:32" ht="12.75">
      <c r="A104" s="1" t="s">
        <v>29</v>
      </c>
      <c r="B104" s="10">
        <f t="shared" si="89"/>
        <v>6055</v>
      </c>
      <c r="C104" s="11">
        <v>6067</v>
      </c>
      <c r="D104" s="10">
        <f t="shared" si="81"/>
        <v>12</v>
      </c>
      <c r="E104" s="1" t="s">
        <v>29</v>
      </c>
      <c r="F104" s="10">
        <f t="shared" si="90"/>
        <v>6232</v>
      </c>
      <c r="G104" s="11">
        <v>6239</v>
      </c>
      <c r="H104" s="10">
        <f t="shared" si="82"/>
        <v>7</v>
      </c>
      <c r="I104" s="1" t="s">
        <v>29</v>
      </c>
      <c r="J104" s="10">
        <f t="shared" si="91"/>
        <v>6420</v>
      </c>
      <c r="K104" s="11">
        <v>6420</v>
      </c>
      <c r="L104" s="10">
        <f t="shared" si="83"/>
        <v>0</v>
      </c>
      <c r="M104" s="1" t="s">
        <v>29</v>
      </c>
      <c r="N104" s="10">
        <f t="shared" si="92"/>
        <v>6431</v>
      </c>
      <c r="O104" s="11">
        <v>6431</v>
      </c>
      <c r="P104" s="10">
        <f t="shared" si="84"/>
        <v>0</v>
      </c>
      <c r="Q104" s="1" t="s">
        <v>29</v>
      </c>
      <c r="R104" s="10">
        <f t="shared" si="93"/>
        <v>6431</v>
      </c>
      <c r="S104" s="11">
        <v>6431</v>
      </c>
      <c r="T104" s="10">
        <f t="shared" si="85"/>
        <v>0</v>
      </c>
      <c r="U104" s="1" t="s">
        <v>29</v>
      </c>
      <c r="V104" s="10">
        <f t="shared" si="94"/>
        <v>6888</v>
      </c>
      <c r="W104" s="11">
        <v>6888</v>
      </c>
      <c r="X104" s="10">
        <f t="shared" si="86"/>
        <v>0</v>
      </c>
      <c r="Y104" s="1" t="s">
        <v>29</v>
      </c>
      <c r="Z104" s="10">
        <f t="shared" si="95"/>
        <v>7073</v>
      </c>
      <c r="AA104" s="11">
        <v>7073</v>
      </c>
      <c r="AB104" s="10">
        <f t="shared" si="87"/>
        <v>0</v>
      </c>
      <c r="AC104" s="1" t="s">
        <v>29</v>
      </c>
      <c r="AD104" s="10">
        <f t="shared" si="96"/>
        <v>0</v>
      </c>
      <c r="AE104" s="11"/>
      <c r="AF104" s="10">
        <f t="shared" si="88"/>
        <v>0</v>
      </c>
    </row>
    <row r="105" spans="1:32" ht="12.75">
      <c r="A105" s="1" t="s">
        <v>30</v>
      </c>
      <c r="B105" s="10">
        <f t="shared" si="89"/>
        <v>6067</v>
      </c>
      <c r="C105" s="11">
        <v>6091</v>
      </c>
      <c r="D105" s="10">
        <f t="shared" si="81"/>
        <v>24</v>
      </c>
      <c r="E105" s="1" t="s">
        <v>30</v>
      </c>
      <c r="F105" s="10">
        <f t="shared" si="90"/>
        <v>6239</v>
      </c>
      <c r="G105" s="11">
        <v>6260</v>
      </c>
      <c r="H105" s="10">
        <f t="shared" si="82"/>
        <v>21</v>
      </c>
      <c r="I105" s="1" t="s">
        <v>30</v>
      </c>
      <c r="J105" s="10">
        <f t="shared" si="91"/>
        <v>6420</v>
      </c>
      <c r="K105" s="11">
        <v>6421</v>
      </c>
      <c r="L105" s="10">
        <f t="shared" si="83"/>
        <v>1</v>
      </c>
      <c r="M105" s="1" t="s">
        <v>30</v>
      </c>
      <c r="N105" s="10">
        <f t="shared" si="92"/>
        <v>6431</v>
      </c>
      <c r="O105" s="11">
        <v>6431</v>
      </c>
      <c r="P105" s="10">
        <f t="shared" si="84"/>
        <v>0</v>
      </c>
      <c r="Q105" s="1" t="s">
        <v>30</v>
      </c>
      <c r="R105" s="10">
        <f t="shared" si="93"/>
        <v>6431</v>
      </c>
      <c r="S105" s="11">
        <v>6468</v>
      </c>
      <c r="T105" s="10">
        <f t="shared" si="85"/>
        <v>37</v>
      </c>
      <c r="U105" s="1" t="s">
        <v>30</v>
      </c>
      <c r="V105" s="10">
        <f t="shared" si="94"/>
        <v>6888</v>
      </c>
      <c r="W105" s="11">
        <v>6888</v>
      </c>
      <c r="X105" s="10">
        <f t="shared" si="86"/>
        <v>0</v>
      </c>
      <c r="Y105" s="1" t="s">
        <v>30</v>
      </c>
      <c r="Z105" s="10">
        <f t="shared" si="95"/>
        <v>7073</v>
      </c>
      <c r="AA105" s="11">
        <v>7073</v>
      </c>
      <c r="AB105" s="10">
        <f t="shared" si="87"/>
        <v>0</v>
      </c>
      <c r="AC105" s="1" t="s">
        <v>30</v>
      </c>
      <c r="AD105" s="10">
        <f t="shared" si="96"/>
        <v>0</v>
      </c>
      <c r="AE105" s="11"/>
      <c r="AF105" s="10">
        <f t="shared" si="88"/>
        <v>0</v>
      </c>
    </row>
    <row r="106" spans="1:32" ht="12.75">
      <c r="A106" s="1" t="s">
        <v>31</v>
      </c>
      <c r="B106" s="10">
        <f t="shared" si="89"/>
        <v>6091</v>
      </c>
      <c r="C106" s="11">
        <v>6104</v>
      </c>
      <c r="D106" s="10">
        <f t="shared" si="81"/>
        <v>13</v>
      </c>
      <c r="E106" s="1" t="s">
        <v>31</v>
      </c>
      <c r="F106" s="10">
        <f t="shared" si="90"/>
        <v>6260</v>
      </c>
      <c r="G106" s="11">
        <v>6315</v>
      </c>
      <c r="H106" s="10">
        <f t="shared" si="82"/>
        <v>55</v>
      </c>
      <c r="I106" s="1" t="s">
        <v>31</v>
      </c>
      <c r="J106" s="10">
        <f t="shared" si="91"/>
        <v>6421</v>
      </c>
      <c r="K106" s="11">
        <v>6421</v>
      </c>
      <c r="L106" s="10">
        <f t="shared" si="83"/>
        <v>0</v>
      </c>
      <c r="M106" s="1" t="s">
        <v>31</v>
      </c>
      <c r="N106" s="10">
        <f t="shared" si="92"/>
        <v>6431</v>
      </c>
      <c r="O106" s="11">
        <v>6431</v>
      </c>
      <c r="P106" s="10">
        <f t="shared" si="84"/>
        <v>0</v>
      </c>
      <c r="Q106" s="1" t="s">
        <v>31</v>
      </c>
      <c r="R106" s="10">
        <f t="shared" si="93"/>
        <v>6468</v>
      </c>
      <c r="S106" s="11">
        <v>6534</v>
      </c>
      <c r="T106" s="10">
        <f t="shared" si="85"/>
        <v>66</v>
      </c>
      <c r="U106" s="1" t="s">
        <v>31</v>
      </c>
      <c r="V106" s="10">
        <f t="shared" si="94"/>
        <v>6888</v>
      </c>
      <c r="W106" s="11">
        <v>6925</v>
      </c>
      <c r="X106" s="10">
        <f t="shared" si="86"/>
        <v>37</v>
      </c>
      <c r="Y106" s="1" t="s">
        <v>31</v>
      </c>
      <c r="Z106" s="10">
        <f t="shared" si="95"/>
        <v>7073</v>
      </c>
      <c r="AA106" s="11">
        <v>7110</v>
      </c>
      <c r="AB106" s="10">
        <f t="shared" si="87"/>
        <v>37</v>
      </c>
      <c r="AC106" s="1" t="s">
        <v>31</v>
      </c>
      <c r="AD106" s="10">
        <f t="shared" si="96"/>
        <v>0</v>
      </c>
      <c r="AE106" s="11"/>
      <c r="AF106" s="10">
        <f t="shared" si="88"/>
        <v>0</v>
      </c>
    </row>
    <row r="107" spans="1:32" ht="12.75">
      <c r="A107" s="14" t="s">
        <v>9</v>
      </c>
      <c r="B107" s="15"/>
      <c r="C107" s="16"/>
      <c r="D107" s="15">
        <f>SUM(D95:D106)</f>
        <v>96</v>
      </c>
      <c r="E107" s="14" t="s">
        <v>9</v>
      </c>
      <c r="F107" s="15"/>
      <c r="G107" s="16"/>
      <c r="H107" s="15">
        <f>SUM(H95:H106)</f>
        <v>211</v>
      </c>
      <c r="I107" s="14" t="s">
        <v>9</v>
      </c>
      <c r="J107" s="15"/>
      <c r="K107" s="16"/>
      <c r="L107" s="15">
        <f>SUM(L95:L106)</f>
        <v>106</v>
      </c>
      <c r="M107" s="14" t="s">
        <v>9</v>
      </c>
      <c r="N107" s="15"/>
      <c r="O107" s="16"/>
      <c r="P107" s="15">
        <f>SUM(P95:P106)</f>
        <v>10</v>
      </c>
      <c r="Q107" s="14" t="s">
        <v>9</v>
      </c>
      <c r="R107" s="15"/>
      <c r="S107" s="16"/>
      <c r="T107" s="15">
        <f>SUM(T95:T106)</f>
        <v>103</v>
      </c>
      <c r="U107" s="14" t="s">
        <v>9</v>
      </c>
      <c r="V107" s="15"/>
      <c r="W107" s="16"/>
      <c r="X107" s="15">
        <f>SUM(X95:X106)</f>
        <v>391</v>
      </c>
      <c r="Y107" s="14" t="s">
        <v>9</v>
      </c>
      <c r="Z107" s="15"/>
      <c r="AA107" s="16"/>
      <c r="AB107" s="15">
        <f>SUM(AB95:AB106)</f>
        <v>185</v>
      </c>
      <c r="AC107" s="14" t="s">
        <v>9</v>
      </c>
      <c r="AD107" s="15"/>
      <c r="AE107" s="16"/>
      <c r="AF107" s="15">
        <f>SUM(AF95:AF106)</f>
        <v>-7110</v>
      </c>
    </row>
    <row r="108" spans="1:32" ht="12.75">
      <c r="A108" s="21" t="s">
        <v>75</v>
      </c>
      <c r="C108" s="19"/>
      <c r="D108" s="17"/>
      <c r="E108" s="21" t="s">
        <v>75</v>
      </c>
      <c r="G108" s="19"/>
      <c r="H108" s="17"/>
      <c r="I108" s="21" t="s">
        <v>75</v>
      </c>
      <c r="K108" s="19"/>
      <c r="L108" s="17"/>
      <c r="M108" s="21" t="s">
        <v>75</v>
      </c>
      <c r="O108" s="19"/>
      <c r="P108" s="17"/>
      <c r="Q108" s="21" t="s">
        <v>75</v>
      </c>
      <c r="S108" s="19"/>
      <c r="T108" s="17"/>
      <c r="U108" s="21" t="s">
        <v>75</v>
      </c>
      <c r="W108" s="19"/>
      <c r="X108" s="17"/>
      <c r="Y108" s="21" t="s">
        <v>75</v>
      </c>
      <c r="AA108" s="19"/>
      <c r="AB108" s="17"/>
      <c r="AC108" s="21" t="s">
        <v>75</v>
      </c>
      <c r="AE108" s="19"/>
      <c r="AF108" s="17"/>
    </row>
    <row r="109" spans="1:32" ht="12.75">
      <c r="A109" s="8" t="s">
        <v>16</v>
      </c>
      <c r="B109" s="8" t="s">
        <v>17</v>
      </c>
      <c r="C109" s="8" t="s">
        <v>18</v>
      </c>
      <c r="D109" s="8" t="s">
        <v>19</v>
      </c>
      <c r="E109" s="8" t="s">
        <v>16</v>
      </c>
      <c r="F109" s="8" t="s">
        <v>17</v>
      </c>
      <c r="G109" s="8" t="s">
        <v>18</v>
      </c>
      <c r="H109" s="8" t="s">
        <v>19</v>
      </c>
      <c r="I109" s="8" t="s">
        <v>16</v>
      </c>
      <c r="J109" s="8" t="s">
        <v>17</v>
      </c>
      <c r="K109" s="8" t="s">
        <v>18</v>
      </c>
      <c r="L109" s="8" t="s">
        <v>19</v>
      </c>
      <c r="M109" s="8" t="s">
        <v>16</v>
      </c>
      <c r="N109" s="8" t="s">
        <v>17</v>
      </c>
      <c r="O109" s="8" t="s">
        <v>18</v>
      </c>
      <c r="P109" s="8" t="s">
        <v>19</v>
      </c>
      <c r="Q109" s="8" t="s">
        <v>16</v>
      </c>
      <c r="R109" s="8" t="s">
        <v>17</v>
      </c>
      <c r="S109" s="8" t="s">
        <v>18</v>
      </c>
      <c r="T109" s="8" t="s">
        <v>19</v>
      </c>
      <c r="U109" s="8" t="s">
        <v>16</v>
      </c>
      <c r="V109" s="8" t="s">
        <v>17</v>
      </c>
      <c r="W109" s="8" t="s">
        <v>18</v>
      </c>
      <c r="X109" s="8" t="s">
        <v>19</v>
      </c>
      <c r="Y109" s="8" t="s">
        <v>16</v>
      </c>
      <c r="Z109" s="8" t="s">
        <v>17</v>
      </c>
      <c r="AA109" s="8" t="s">
        <v>18</v>
      </c>
      <c r="AB109" s="8" t="s">
        <v>19</v>
      </c>
      <c r="AC109" s="8" t="s">
        <v>16</v>
      </c>
      <c r="AD109" s="8" t="s">
        <v>17</v>
      </c>
      <c r="AE109" s="8" t="s">
        <v>18</v>
      </c>
      <c r="AF109" s="8" t="s">
        <v>19</v>
      </c>
    </row>
    <row r="110" spans="1:32" ht="12.75">
      <c r="A110" s="1" t="s">
        <v>20</v>
      </c>
      <c r="B110" s="10">
        <v>61269</v>
      </c>
      <c r="C110" s="11">
        <v>61639</v>
      </c>
      <c r="D110" s="10">
        <f aca="true" t="shared" si="97" ref="D110:D121">SUM(C110-B110)</f>
        <v>370</v>
      </c>
      <c r="E110" s="1" t="s">
        <v>20</v>
      </c>
      <c r="F110" s="10">
        <v>64261</v>
      </c>
      <c r="G110" s="11">
        <v>64794</v>
      </c>
      <c r="H110" s="10">
        <f aca="true" t="shared" si="98" ref="H110:H121">SUM(G110-F110)</f>
        <v>533</v>
      </c>
      <c r="I110" s="1" t="s">
        <v>20</v>
      </c>
      <c r="J110" s="10">
        <v>68551</v>
      </c>
      <c r="K110" s="11">
        <v>68858</v>
      </c>
      <c r="L110" s="10">
        <f aca="true" t="shared" si="99" ref="L110:L121">SUM(K110-J110)</f>
        <v>307</v>
      </c>
      <c r="M110" s="1" t="s">
        <v>20</v>
      </c>
      <c r="N110" s="10">
        <v>71287</v>
      </c>
      <c r="O110" s="11">
        <v>71434</v>
      </c>
      <c r="P110" s="10">
        <f aca="true" t="shared" si="100" ref="P110:P121">SUM(O110-N110)</f>
        <v>147</v>
      </c>
      <c r="Q110" s="1" t="s">
        <v>20</v>
      </c>
      <c r="R110" s="10">
        <v>72859</v>
      </c>
      <c r="S110" s="11">
        <v>73040</v>
      </c>
      <c r="T110" s="10">
        <f aca="true" t="shared" si="101" ref="T110:T121">SUM(S110-R110)</f>
        <v>181</v>
      </c>
      <c r="U110" s="1" t="s">
        <v>20</v>
      </c>
      <c r="V110" s="10">
        <v>74386</v>
      </c>
      <c r="W110" s="11">
        <v>74570</v>
      </c>
      <c r="X110" s="10">
        <f aca="true" t="shared" si="102" ref="X110:X121">SUM(W110-V110)</f>
        <v>184</v>
      </c>
      <c r="Y110" s="1" t="s">
        <v>20</v>
      </c>
      <c r="Z110" s="10">
        <v>76036</v>
      </c>
      <c r="AA110" s="11">
        <v>76207</v>
      </c>
      <c r="AB110" s="10">
        <f aca="true" t="shared" si="103" ref="AB110:AB121">SUM(AA110-Z110)</f>
        <v>171</v>
      </c>
      <c r="AC110" s="1" t="s">
        <v>20</v>
      </c>
      <c r="AD110" s="10">
        <v>77673</v>
      </c>
      <c r="AE110" s="11">
        <v>77888</v>
      </c>
      <c r="AF110" s="10">
        <f aca="true" t="shared" si="104" ref="AF110:AF121">SUM(AE110-AD110)</f>
        <v>215</v>
      </c>
    </row>
    <row r="111" spans="1:32" ht="12.75">
      <c r="A111" s="1" t="s">
        <v>21</v>
      </c>
      <c r="B111" s="10">
        <f>SUM(C110)</f>
        <v>61639</v>
      </c>
      <c r="C111" s="11">
        <v>61994</v>
      </c>
      <c r="D111" s="10">
        <f t="shared" si="97"/>
        <v>355</v>
      </c>
      <c r="E111" s="1" t="s">
        <v>21</v>
      </c>
      <c r="F111" s="10">
        <f>SUM(G110)</f>
        <v>64794</v>
      </c>
      <c r="G111" s="11">
        <v>65327</v>
      </c>
      <c r="H111" s="10">
        <f t="shared" si="98"/>
        <v>533</v>
      </c>
      <c r="I111" s="1" t="s">
        <v>21</v>
      </c>
      <c r="J111" s="10">
        <f>SUM(K110)</f>
        <v>68858</v>
      </c>
      <c r="K111" s="11">
        <v>69262</v>
      </c>
      <c r="L111" s="10">
        <f t="shared" si="99"/>
        <v>404</v>
      </c>
      <c r="M111" s="1" t="s">
        <v>21</v>
      </c>
      <c r="N111" s="10">
        <f>SUM(O110)</f>
        <v>71434</v>
      </c>
      <c r="O111" s="11">
        <v>71597</v>
      </c>
      <c r="P111" s="10">
        <f t="shared" si="100"/>
        <v>163</v>
      </c>
      <c r="Q111" s="1" t="s">
        <v>21</v>
      </c>
      <c r="R111" s="10">
        <f>SUM(S110)</f>
        <v>73040</v>
      </c>
      <c r="S111" s="11">
        <v>73159</v>
      </c>
      <c r="T111" s="10">
        <f t="shared" si="101"/>
        <v>119</v>
      </c>
      <c r="U111" s="1" t="s">
        <v>21</v>
      </c>
      <c r="V111" s="10">
        <f>SUM(W110)</f>
        <v>74570</v>
      </c>
      <c r="W111" s="11">
        <v>74747</v>
      </c>
      <c r="X111" s="10">
        <f t="shared" si="102"/>
        <v>177</v>
      </c>
      <c r="Y111" s="1" t="s">
        <v>21</v>
      </c>
      <c r="Z111" s="10">
        <f>SUM(AA110)</f>
        <v>76207</v>
      </c>
      <c r="AA111" s="11">
        <v>76331</v>
      </c>
      <c r="AB111" s="10">
        <f t="shared" si="103"/>
        <v>124</v>
      </c>
      <c r="AC111" s="1" t="s">
        <v>21</v>
      </c>
      <c r="AD111" s="10">
        <f>SUM(AE110)</f>
        <v>77888</v>
      </c>
      <c r="AE111" s="11">
        <v>78006</v>
      </c>
      <c r="AF111" s="10">
        <f t="shared" si="104"/>
        <v>118</v>
      </c>
    </row>
    <row r="112" spans="1:32" ht="12.75">
      <c r="A112" s="1" t="s">
        <v>22</v>
      </c>
      <c r="B112" s="10">
        <f aca="true" t="shared" si="105" ref="B112:B121">SUM(C111)</f>
        <v>61994</v>
      </c>
      <c r="C112" s="11">
        <v>62425</v>
      </c>
      <c r="D112" s="10">
        <f t="shared" si="97"/>
        <v>431</v>
      </c>
      <c r="E112" s="1" t="s">
        <v>22</v>
      </c>
      <c r="F112" s="10">
        <f aca="true" t="shared" si="106" ref="F112:F121">SUM(G111)</f>
        <v>65327</v>
      </c>
      <c r="G112" s="11">
        <v>65721</v>
      </c>
      <c r="H112" s="10">
        <f t="shared" si="98"/>
        <v>394</v>
      </c>
      <c r="I112" s="1" t="s">
        <v>22</v>
      </c>
      <c r="J112" s="10">
        <f aca="true" t="shared" si="107" ref="J112:J121">SUM(K111)</f>
        <v>69262</v>
      </c>
      <c r="K112" s="11">
        <v>69636</v>
      </c>
      <c r="L112" s="10">
        <f t="shared" si="99"/>
        <v>374</v>
      </c>
      <c r="M112" s="1" t="s">
        <v>22</v>
      </c>
      <c r="N112" s="10">
        <f aca="true" t="shared" si="108" ref="N112:N121">SUM(O111)</f>
        <v>71597</v>
      </c>
      <c r="O112" s="11">
        <v>71726</v>
      </c>
      <c r="P112" s="10">
        <f t="shared" si="100"/>
        <v>129</v>
      </c>
      <c r="Q112" s="1" t="s">
        <v>22</v>
      </c>
      <c r="R112" s="10">
        <f aca="true" t="shared" si="109" ref="R112:R121">SUM(S111)</f>
        <v>73159</v>
      </c>
      <c r="S112" s="11">
        <v>73299</v>
      </c>
      <c r="T112" s="10">
        <f t="shared" si="101"/>
        <v>140</v>
      </c>
      <c r="U112" s="1" t="s">
        <v>22</v>
      </c>
      <c r="V112" s="10">
        <f aca="true" t="shared" si="110" ref="V112:V121">SUM(W111)</f>
        <v>74747</v>
      </c>
      <c r="W112" s="11">
        <v>74888</v>
      </c>
      <c r="X112" s="10">
        <f t="shared" si="102"/>
        <v>141</v>
      </c>
      <c r="Y112" s="1" t="s">
        <v>22</v>
      </c>
      <c r="Z112" s="10">
        <f aca="true" t="shared" si="111" ref="Z112:Z121">SUM(AA111)</f>
        <v>76331</v>
      </c>
      <c r="AA112" s="11">
        <v>76547</v>
      </c>
      <c r="AB112" s="10">
        <f t="shared" si="103"/>
        <v>216</v>
      </c>
      <c r="AC112" s="1" t="s">
        <v>22</v>
      </c>
      <c r="AD112" s="10">
        <f aca="true" t="shared" si="112" ref="AD112:AD121">SUM(AE111)</f>
        <v>78006</v>
      </c>
      <c r="AE112" s="11">
        <v>78219</v>
      </c>
      <c r="AF112" s="10">
        <f t="shared" si="104"/>
        <v>213</v>
      </c>
    </row>
    <row r="113" spans="1:32" ht="12.75">
      <c r="A113" s="1" t="s">
        <v>23</v>
      </c>
      <c r="B113" s="10">
        <f t="shared" si="105"/>
        <v>62425</v>
      </c>
      <c r="C113" s="11">
        <v>62770</v>
      </c>
      <c r="D113" s="10">
        <f t="shared" si="97"/>
        <v>345</v>
      </c>
      <c r="E113" s="1" t="s">
        <v>23</v>
      </c>
      <c r="F113" s="10">
        <f t="shared" si="106"/>
        <v>65721</v>
      </c>
      <c r="G113" s="11">
        <v>66101</v>
      </c>
      <c r="H113" s="10">
        <f t="shared" si="98"/>
        <v>380</v>
      </c>
      <c r="I113" s="1" t="s">
        <v>23</v>
      </c>
      <c r="J113" s="10">
        <f t="shared" si="107"/>
        <v>69636</v>
      </c>
      <c r="K113" s="11">
        <v>70013</v>
      </c>
      <c r="L113" s="10">
        <f t="shared" si="99"/>
        <v>377</v>
      </c>
      <c r="M113" s="1" t="s">
        <v>23</v>
      </c>
      <c r="N113" s="10">
        <f t="shared" si="108"/>
        <v>71726</v>
      </c>
      <c r="O113" s="11">
        <v>71856</v>
      </c>
      <c r="P113" s="10">
        <f t="shared" si="100"/>
        <v>130</v>
      </c>
      <c r="Q113" s="1" t="s">
        <v>23</v>
      </c>
      <c r="R113" s="10">
        <f t="shared" si="109"/>
        <v>73299</v>
      </c>
      <c r="S113" s="11">
        <v>73411</v>
      </c>
      <c r="T113" s="10">
        <f t="shared" si="101"/>
        <v>112</v>
      </c>
      <c r="U113" s="1" t="s">
        <v>23</v>
      </c>
      <c r="V113" s="10">
        <f t="shared" si="110"/>
        <v>74888</v>
      </c>
      <c r="W113" s="11">
        <v>75019</v>
      </c>
      <c r="X113" s="10">
        <f t="shared" si="102"/>
        <v>131</v>
      </c>
      <c r="Y113" s="1" t="s">
        <v>23</v>
      </c>
      <c r="Z113" s="10">
        <f t="shared" si="111"/>
        <v>76547</v>
      </c>
      <c r="AA113" s="11">
        <v>76654</v>
      </c>
      <c r="AB113" s="10">
        <f t="shared" si="103"/>
        <v>107</v>
      </c>
      <c r="AC113" s="1" t="s">
        <v>23</v>
      </c>
      <c r="AD113" s="10">
        <f t="shared" si="112"/>
        <v>78219</v>
      </c>
      <c r="AE113" s="11">
        <v>78297</v>
      </c>
      <c r="AF113" s="10">
        <f t="shared" si="104"/>
        <v>78</v>
      </c>
    </row>
    <row r="114" spans="1:32" ht="12.75">
      <c r="A114" s="1" t="s">
        <v>24</v>
      </c>
      <c r="B114" s="10">
        <f t="shared" si="105"/>
        <v>62770</v>
      </c>
      <c r="C114" s="11">
        <v>63100</v>
      </c>
      <c r="D114" s="10">
        <f t="shared" si="97"/>
        <v>330</v>
      </c>
      <c r="E114" s="1" t="s">
        <v>24</v>
      </c>
      <c r="F114" s="10">
        <f t="shared" si="106"/>
        <v>66101</v>
      </c>
      <c r="G114" s="11">
        <v>66452</v>
      </c>
      <c r="H114" s="10">
        <f t="shared" si="98"/>
        <v>351</v>
      </c>
      <c r="I114" s="1" t="s">
        <v>24</v>
      </c>
      <c r="J114" s="10">
        <f t="shared" si="107"/>
        <v>70013</v>
      </c>
      <c r="K114" s="11">
        <v>70349</v>
      </c>
      <c r="L114" s="10">
        <f t="shared" si="99"/>
        <v>336</v>
      </c>
      <c r="M114" s="1" t="s">
        <v>24</v>
      </c>
      <c r="N114" s="10">
        <f t="shared" si="108"/>
        <v>71856</v>
      </c>
      <c r="O114" s="11">
        <v>72002</v>
      </c>
      <c r="P114" s="10">
        <f t="shared" si="100"/>
        <v>146</v>
      </c>
      <c r="Q114" s="1" t="s">
        <v>24</v>
      </c>
      <c r="R114" s="10">
        <f t="shared" si="109"/>
        <v>73411</v>
      </c>
      <c r="S114" s="11">
        <v>73530</v>
      </c>
      <c r="T114" s="10">
        <f t="shared" si="101"/>
        <v>119</v>
      </c>
      <c r="U114" s="1" t="s">
        <v>24</v>
      </c>
      <c r="V114" s="10">
        <f t="shared" si="110"/>
        <v>75019</v>
      </c>
      <c r="W114" s="11">
        <v>75125</v>
      </c>
      <c r="X114" s="10">
        <f t="shared" si="102"/>
        <v>106</v>
      </c>
      <c r="Y114" s="1" t="s">
        <v>24</v>
      </c>
      <c r="Z114" s="10">
        <f t="shared" si="111"/>
        <v>76654</v>
      </c>
      <c r="AA114" s="11">
        <v>76781</v>
      </c>
      <c r="AB114" s="10">
        <f t="shared" si="103"/>
        <v>127</v>
      </c>
      <c r="AC114" s="1" t="s">
        <v>24</v>
      </c>
      <c r="AD114" s="10">
        <f t="shared" si="112"/>
        <v>78297</v>
      </c>
      <c r="AE114" s="11"/>
      <c r="AF114" s="10">
        <f t="shared" si="104"/>
        <v>-78297</v>
      </c>
    </row>
    <row r="115" spans="1:32" ht="12.75">
      <c r="A115" s="1" t="s">
        <v>25</v>
      </c>
      <c r="B115" s="10">
        <f t="shared" si="105"/>
        <v>63100</v>
      </c>
      <c r="C115" s="11">
        <v>63418</v>
      </c>
      <c r="D115" s="10">
        <f t="shared" si="97"/>
        <v>318</v>
      </c>
      <c r="E115" s="1" t="s">
        <v>25</v>
      </c>
      <c r="F115" s="10">
        <f t="shared" si="106"/>
        <v>66452</v>
      </c>
      <c r="G115" s="11">
        <v>66803</v>
      </c>
      <c r="H115" s="10">
        <f t="shared" si="98"/>
        <v>351</v>
      </c>
      <c r="I115" s="1" t="s">
        <v>25</v>
      </c>
      <c r="J115" s="10">
        <f t="shared" si="107"/>
        <v>70349</v>
      </c>
      <c r="K115" s="11">
        <v>70699</v>
      </c>
      <c r="L115" s="10">
        <f t="shared" si="99"/>
        <v>350</v>
      </c>
      <c r="M115" s="1" t="s">
        <v>25</v>
      </c>
      <c r="N115" s="10">
        <f t="shared" si="108"/>
        <v>72002</v>
      </c>
      <c r="O115" s="11">
        <v>72091</v>
      </c>
      <c r="P115" s="10">
        <f t="shared" si="100"/>
        <v>89</v>
      </c>
      <c r="Q115" s="1" t="s">
        <v>25</v>
      </c>
      <c r="R115" s="10">
        <f t="shared" si="109"/>
        <v>73530</v>
      </c>
      <c r="S115" s="11">
        <v>73623</v>
      </c>
      <c r="T115" s="10">
        <f t="shared" si="101"/>
        <v>93</v>
      </c>
      <c r="U115" s="1" t="s">
        <v>25</v>
      </c>
      <c r="V115" s="10">
        <f t="shared" si="110"/>
        <v>75125</v>
      </c>
      <c r="W115" s="11">
        <v>75255</v>
      </c>
      <c r="X115" s="10">
        <f t="shared" si="102"/>
        <v>130</v>
      </c>
      <c r="Y115" s="1" t="s">
        <v>25</v>
      </c>
      <c r="Z115" s="10">
        <f t="shared" si="111"/>
        <v>76781</v>
      </c>
      <c r="AA115" s="11">
        <v>76898</v>
      </c>
      <c r="AB115" s="10">
        <f t="shared" si="103"/>
        <v>117</v>
      </c>
      <c r="AC115" s="1" t="s">
        <v>25</v>
      </c>
      <c r="AD115" s="10">
        <f t="shared" si="112"/>
        <v>0</v>
      </c>
      <c r="AE115" s="11"/>
      <c r="AF115" s="10">
        <f t="shared" si="104"/>
        <v>0</v>
      </c>
    </row>
    <row r="116" spans="1:32" ht="12.75">
      <c r="A116" s="1" t="s">
        <v>26</v>
      </c>
      <c r="B116" s="10">
        <f t="shared" si="105"/>
        <v>63418</v>
      </c>
      <c r="C116" s="11">
        <v>63418</v>
      </c>
      <c r="D116" s="10">
        <f t="shared" si="97"/>
        <v>0</v>
      </c>
      <c r="E116" s="1" t="s">
        <v>26</v>
      </c>
      <c r="F116" s="10">
        <f t="shared" si="106"/>
        <v>66803</v>
      </c>
      <c r="G116" s="11">
        <v>66803</v>
      </c>
      <c r="H116" s="10">
        <f t="shared" si="98"/>
        <v>0</v>
      </c>
      <c r="I116" s="1" t="s">
        <v>26</v>
      </c>
      <c r="J116" s="10">
        <f t="shared" si="107"/>
        <v>70699</v>
      </c>
      <c r="K116" s="11">
        <v>70699</v>
      </c>
      <c r="L116" s="10">
        <f t="shared" si="99"/>
        <v>0</v>
      </c>
      <c r="M116" s="1" t="s">
        <v>26</v>
      </c>
      <c r="N116" s="10">
        <f t="shared" si="108"/>
        <v>72091</v>
      </c>
      <c r="O116" s="11">
        <v>72091</v>
      </c>
      <c r="P116" s="10">
        <f t="shared" si="100"/>
        <v>0</v>
      </c>
      <c r="Q116" s="1" t="s">
        <v>26</v>
      </c>
      <c r="R116" s="10">
        <f t="shared" si="109"/>
        <v>73623</v>
      </c>
      <c r="S116" s="11">
        <v>73623</v>
      </c>
      <c r="T116" s="10">
        <f t="shared" si="101"/>
        <v>0</v>
      </c>
      <c r="U116" s="1" t="s">
        <v>26</v>
      </c>
      <c r="V116" s="10">
        <f t="shared" si="110"/>
        <v>75255</v>
      </c>
      <c r="W116" s="11">
        <v>75255</v>
      </c>
      <c r="X116" s="10">
        <f t="shared" si="102"/>
        <v>0</v>
      </c>
      <c r="Y116" s="1" t="s">
        <v>26</v>
      </c>
      <c r="Z116" s="10">
        <f t="shared" si="111"/>
        <v>76898</v>
      </c>
      <c r="AA116" s="11">
        <v>76898</v>
      </c>
      <c r="AB116" s="10">
        <f t="shared" si="103"/>
        <v>0</v>
      </c>
      <c r="AC116" s="1" t="s">
        <v>26</v>
      </c>
      <c r="AD116" s="10">
        <f t="shared" si="112"/>
        <v>0</v>
      </c>
      <c r="AE116" s="11"/>
      <c r="AF116" s="10">
        <f t="shared" si="104"/>
        <v>0</v>
      </c>
    </row>
    <row r="117" spans="1:32" ht="12.75">
      <c r="A117" s="1" t="s">
        <v>27</v>
      </c>
      <c r="B117" s="10">
        <f t="shared" si="105"/>
        <v>63418</v>
      </c>
      <c r="C117" s="11">
        <v>63651</v>
      </c>
      <c r="D117" s="10">
        <f t="shared" si="97"/>
        <v>233</v>
      </c>
      <c r="E117" s="1" t="s">
        <v>27</v>
      </c>
      <c r="F117" s="10">
        <f t="shared" si="106"/>
        <v>66803</v>
      </c>
      <c r="G117" s="11">
        <v>67200</v>
      </c>
      <c r="H117" s="10">
        <f t="shared" si="98"/>
        <v>397</v>
      </c>
      <c r="I117" s="1" t="s">
        <v>27</v>
      </c>
      <c r="J117" s="10">
        <f t="shared" si="107"/>
        <v>70699</v>
      </c>
      <c r="K117" s="11">
        <v>70854</v>
      </c>
      <c r="L117" s="10">
        <f t="shared" si="99"/>
        <v>155</v>
      </c>
      <c r="M117" s="1" t="s">
        <v>27</v>
      </c>
      <c r="N117" s="10">
        <f t="shared" si="108"/>
        <v>72091</v>
      </c>
      <c r="O117" s="11">
        <v>72215</v>
      </c>
      <c r="P117" s="10">
        <f t="shared" si="100"/>
        <v>124</v>
      </c>
      <c r="Q117" s="1" t="s">
        <v>27</v>
      </c>
      <c r="R117" s="10">
        <f t="shared" si="109"/>
        <v>73623</v>
      </c>
      <c r="S117" s="11">
        <v>73774</v>
      </c>
      <c r="T117" s="10">
        <f t="shared" si="101"/>
        <v>151</v>
      </c>
      <c r="U117" s="1" t="s">
        <v>27</v>
      </c>
      <c r="V117" s="10">
        <f t="shared" si="110"/>
        <v>75255</v>
      </c>
      <c r="W117" s="11">
        <v>75396</v>
      </c>
      <c r="X117" s="10">
        <f t="shared" si="102"/>
        <v>141</v>
      </c>
      <c r="Y117" s="1" t="s">
        <v>27</v>
      </c>
      <c r="Z117" s="10">
        <f t="shared" si="111"/>
        <v>76898</v>
      </c>
      <c r="AA117" s="11">
        <v>77089</v>
      </c>
      <c r="AB117" s="10">
        <f t="shared" si="103"/>
        <v>191</v>
      </c>
      <c r="AC117" s="1" t="s">
        <v>27</v>
      </c>
      <c r="AD117" s="10">
        <f t="shared" si="112"/>
        <v>0</v>
      </c>
      <c r="AE117" s="11"/>
      <c r="AF117" s="10">
        <f t="shared" si="104"/>
        <v>0</v>
      </c>
    </row>
    <row r="118" spans="1:32" ht="12.75">
      <c r="A118" s="1" t="s">
        <v>28</v>
      </c>
      <c r="B118" s="10">
        <f t="shared" si="105"/>
        <v>63651</v>
      </c>
      <c r="C118" s="11">
        <v>63657</v>
      </c>
      <c r="D118" s="10">
        <f t="shared" si="97"/>
        <v>6</v>
      </c>
      <c r="E118" s="1" t="s">
        <v>28</v>
      </c>
      <c r="F118" s="10">
        <f t="shared" si="106"/>
        <v>67200</v>
      </c>
      <c r="G118" s="11">
        <v>67500</v>
      </c>
      <c r="H118" s="10">
        <f t="shared" si="98"/>
        <v>300</v>
      </c>
      <c r="I118" s="1" t="s">
        <v>28</v>
      </c>
      <c r="J118" s="10">
        <f t="shared" si="107"/>
        <v>70854</v>
      </c>
      <c r="K118" s="11">
        <v>70860</v>
      </c>
      <c r="L118" s="10">
        <f t="shared" si="99"/>
        <v>6</v>
      </c>
      <c r="M118" s="1" t="s">
        <v>28</v>
      </c>
      <c r="N118" s="10">
        <f t="shared" si="108"/>
        <v>72215</v>
      </c>
      <c r="O118" s="11">
        <v>72329</v>
      </c>
      <c r="P118" s="10">
        <f t="shared" si="100"/>
        <v>114</v>
      </c>
      <c r="Q118" s="1" t="s">
        <v>28</v>
      </c>
      <c r="R118" s="10">
        <f t="shared" si="109"/>
        <v>73774</v>
      </c>
      <c r="S118" s="11">
        <v>73894</v>
      </c>
      <c r="T118" s="10">
        <f t="shared" si="101"/>
        <v>120</v>
      </c>
      <c r="U118" s="1" t="s">
        <v>28</v>
      </c>
      <c r="V118" s="10">
        <f t="shared" si="110"/>
        <v>75396</v>
      </c>
      <c r="W118" s="11">
        <v>75558</v>
      </c>
      <c r="X118" s="10">
        <f t="shared" si="102"/>
        <v>162</v>
      </c>
      <c r="Y118" s="1" t="s">
        <v>28</v>
      </c>
      <c r="Z118" s="10">
        <f t="shared" si="111"/>
        <v>77089</v>
      </c>
      <c r="AA118" s="11">
        <v>77203</v>
      </c>
      <c r="AB118" s="10">
        <f t="shared" si="103"/>
        <v>114</v>
      </c>
      <c r="AC118" s="1" t="s">
        <v>28</v>
      </c>
      <c r="AD118" s="10">
        <f t="shared" si="112"/>
        <v>0</v>
      </c>
      <c r="AE118" s="11"/>
      <c r="AF118" s="10">
        <f t="shared" si="104"/>
        <v>0</v>
      </c>
    </row>
    <row r="119" spans="1:32" ht="12.75">
      <c r="A119" s="1" t="s">
        <v>29</v>
      </c>
      <c r="B119" s="10">
        <f t="shared" si="105"/>
        <v>63657</v>
      </c>
      <c r="C119" s="11">
        <v>63684</v>
      </c>
      <c r="D119" s="10">
        <f t="shared" si="97"/>
        <v>27</v>
      </c>
      <c r="E119" s="1" t="s">
        <v>29</v>
      </c>
      <c r="F119" s="10">
        <f t="shared" si="106"/>
        <v>67500</v>
      </c>
      <c r="G119" s="11">
        <v>67878</v>
      </c>
      <c r="H119" s="10">
        <f t="shared" si="98"/>
        <v>378</v>
      </c>
      <c r="I119" s="1" t="s">
        <v>29</v>
      </c>
      <c r="J119" s="10">
        <f t="shared" si="107"/>
        <v>70860</v>
      </c>
      <c r="K119" s="11">
        <v>70919</v>
      </c>
      <c r="L119" s="10">
        <f t="shared" si="99"/>
        <v>59</v>
      </c>
      <c r="M119" s="1" t="s">
        <v>29</v>
      </c>
      <c r="N119" s="10">
        <f t="shared" si="108"/>
        <v>72329</v>
      </c>
      <c r="O119" s="11">
        <v>72496</v>
      </c>
      <c r="P119" s="10">
        <f t="shared" si="100"/>
        <v>167</v>
      </c>
      <c r="Q119" s="1" t="s">
        <v>29</v>
      </c>
      <c r="R119" s="10">
        <f t="shared" si="109"/>
        <v>73894</v>
      </c>
      <c r="S119" s="11">
        <v>74078</v>
      </c>
      <c r="T119" s="10">
        <f t="shared" si="101"/>
        <v>184</v>
      </c>
      <c r="U119" s="1" t="s">
        <v>29</v>
      </c>
      <c r="V119" s="10">
        <f t="shared" si="110"/>
        <v>75558</v>
      </c>
      <c r="W119" s="11">
        <v>75685</v>
      </c>
      <c r="X119" s="10">
        <f t="shared" si="102"/>
        <v>127</v>
      </c>
      <c r="Y119" s="1" t="s">
        <v>29</v>
      </c>
      <c r="Z119" s="10">
        <f t="shared" si="111"/>
        <v>77203</v>
      </c>
      <c r="AA119" s="11">
        <v>77325</v>
      </c>
      <c r="AB119" s="10">
        <f t="shared" si="103"/>
        <v>122</v>
      </c>
      <c r="AC119" s="1" t="s">
        <v>29</v>
      </c>
      <c r="AD119" s="10">
        <f t="shared" si="112"/>
        <v>0</v>
      </c>
      <c r="AE119" s="11"/>
      <c r="AF119" s="10">
        <f t="shared" si="104"/>
        <v>0</v>
      </c>
    </row>
    <row r="120" spans="1:32" ht="12.75">
      <c r="A120" s="1" t="s">
        <v>30</v>
      </c>
      <c r="B120" s="10">
        <f t="shared" si="105"/>
        <v>63684</v>
      </c>
      <c r="C120" s="11">
        <v>64088</v>
      </c>
      <c r="D120" s="10">
        <f t="shared" si="97"/>
        <v>404</v>
      </c>
      <c r="E120" s="1" t="s">
        <v>30</v>
      </c>
      <c r="F120" s="10">
        <f t="shared" si="106"/>
        <v>67878</v>
      </c>
      <c r="G120" s="11">
        <v>68174</v>
      </c>
      <c r="H120" s="10">
        <f t="shared" si="98"/>
        <v>296</v>
      </c>
      <c r="I120" s="1" t="s">
        <v>30</v>
      </c>
      <c r="J120" s="10">
        <f t="shared" si="107"/>
        <v>70919</v>
      </c>
      <c r="K120" s="11">
        <v>71086</v>
      </c>
      <c r="L120" s="10">
        <f t="shared" si="99"/>
        <v>167</v>
      </c>
      <c r="M120" s="1" t="s">
        <v>30</v>
      </c>
      <c r="N120" s="10">
        <f t="shared" si="108"/>
        <v>72496</v>
      </c>
      <c r="O120" s="11">
        <v>72661</v>
      </c>
      <c r="P120" s="10">
        <f t="shared" si="100"/>
        <v>165</v>
      </c>
      <c r="Q120" s="1" t="s">
        <v>30</v>
      </c>
      <c r="R120" s="10">
        <f t="shared" si="109"/>
        <v>74078</v>
      </c>
      <c r="S120" s="11">
        <v>74213</v>
      </c>
      <c r="T120" s="10">
        <f t="shared" si="101"/>
        <v>135</v>
      </c>
      <c r="U120" s="1" t="s">
        <v>30</v>
      </c>
      <c r="V120" s="10">
        <f t="shared" si="110"/>
        <v>75685</v>
      </c>
      <c r="W120" s="11">
        <v>75871</v>
      </c>
      <c r="X120" s="10">
        <f t="shared" si="102"/>
        <v>186</v>
      </c>
      <c r="Y120" s="1" t="s">
        <v>30</v>
      </c>
      <c r="Z120" s="10">
        <f t="shared" si="111"/>
        <v>77325</v>
      </c>
      <c r="AA120" s="11">
        <v>77530</v>
      </c>
      <c r="AB120" s="10">
        <f t="shared" si="103"/>
        <v>205</v>
      </c>
      <c r="AC120" s="1" t="s">
        <v>30</v>
      </c>
      <c r="AD120" s="10">
        <f t="shared" si="112"/>
        <v>0</v>
      </c>
      <c r="AE120" s="11"/>
      <c r="AF120" s="10">
        <f t="shared" si="104"/>
        <v>0</v>
      </c>
    </row>
    <row r="121" spans="1:32" ht="12.75">
      <c r="A121" s="1" t="s">
        <v>31</v>
      </c>
      <c r="B121" s="10">
        <f t="shared" si="105"/>
        <v>64088</v>
      </c>
      <c r="C121" s="11">
        <v>64261</v>
      </c>
      <c r="D121" s="10">
        <f t="shared" si="97"/>
        <v>173</v>
      </c>
      <c r="E121" s="1" t="s">
        <v>31</v>
      </c>
      <c r="F121" s="10">
        <f t="shared" si="106"/>
        <v>68174</v>
      </c>
      <c r="G121" s="11">
        <v>68551</v>
      </c>
      <c r="H121" s="10">
        <f t="shared" si="98"/>
        <v>377</v>
      </c>
      <c r="I121" s="1" t="s">
        <v>31</v>
      </c>
      <c r="J121" s="10">
        <f t="shared" si="107"/>
        <v>71086</v>
      </c>
      <c r="K121" s="11">
        <v>71287</v>
      </c>
      <c r="L121" s="10">
        <f t="shared" si="99"/>
        <v>201</v>
      </c>
      <c r="M121" s="1" t="s">
        <v>31</v>
      </c>
      <c r="N121" s="10">
        <f t="shared" si="108"/>
        <v>72661</v>
      </c>
      <c r="O121" s="11">
        <v>72859</v>
      </c>
      <c r="P121" s="10">
        <f t="shared" si="100"/>
        <v>198</v>
      </c>
      <c r="Q121" s="1" t="s">
        <v>31</v>
      </c>
      <c r="R121" s="10">
        <f t="shared" si="109"/>
        <v>74213</v>
      </c>
      <c r="S121" s="11">
        <v>74386</v>
      </c>
      <c r="T121" s="10">
        <f t="shared" si="101"/>
        <v>173</v>
      </c>
      <c r="U121" s="1" t="s">
        <v>31</v>
      </c>
      <c r="V121" s="10">
        <f t="shared" si="110"/>
        <v>75871</v>
      </c>
      <c r="W121" s="11">
        <v>76036</v>
      </c>
      <c r="X121" s="10">
        <f t="shared" si="102"/>
        <v>165</v>
      </c>
      <c r="Y121" s="1" t="s">
        <v>31</v>
      </c>
      <c r="Z121" s="10">
        <f t="shared" si="111"/>
        <v>77530</v>
      </c>
      <c r="AA121" s="11">
        <v>77673</v>
      </c>
      <c r="AB121" s="10">
        <f t="shared" si="103"/>
        <v>143</v>
      </c>
      <c r="AC121" s="1" t="s">
        <v>31</v>
      </c>
      <c r="AD121" s="10">
        <f t="shared" si="112"/>
        <v>0</v>
      </c>
      <c r="AE121" s="11"/>
      <c r="AF121" s="10">
        <f t="shared" si="104"/>
        <v>0</v>
      </c>
    </row>
    <row r="122" spans="1:32" ht="12.75">
      <c r="A122" s="14" t="s">
        <v>9</v>
      </c>
      <c r="B122" s="15"/>
      <c r="C122" s="16"/>
      <c r="D122" s="15">
        <f>SUM(D110:D121)</f>
        <v>2992</v>
      </c>
      <c r="E122" s="14" t="s">
        <v>9</v>
      </c>
      <c r="F122" s="15"/>
      <c r="G122" s="16"/>
      <c r="H122" s="15">
        <f>SUM(H110:H121)</f>
        <v>4290</v>
      </c>
      <c r="I122" s="14" t="s">
        <v>9</v>
      </c>
      <c r="J122" s="15"/>
      <c r="K122" s="16"/>
      <c r="L122" s="15">
        <f>SUM(L110:L121)</f>
        <v>2736</v>
      </c>
      <c r="M122" s="14" t="s">
        <v>9</v>
      </c>
      <c r="N122" s="15"/>
      <c r="O122" s="16"/>
      <c r="P122" s="15">
        <f>SUM(P110:P121)</f>
        <v>1572</v>
      </c>
      <c r="Q122" s="14" t="s">
        <v>9</v>
      </c>
      <c r="R122" s="15"/>
      <c r="S122" s="16"/>
      <c r="T122" s="15">
        <f>SUM(T110:T121)</f>
        <v>1527</v>
      </c>
      <c r="U122" s="14" t="s">
        <v>9</v>
      </c>
      <c r="V122" s="15"/>
      <c r="W122" s="16"/>
      <c r="X122" s="15">
        <f>SUM(X110:X121)</f>
        <v>1650</v>
      </c>
      <c r="Y122" s="14" t="s">
        <v>9</v>
      </c>
      <c r="Z122" s="15"/>
      <c r="AA122" s="16"/>
      <c r="AB122" s="15">
        <f>SUM(AB110:AB121)</f>
        <v>1637</v>
      </c>
      <c r="AC122" s="14" t="s">
        <v>9</v>
      </c>
      <c r="AD122" s="15"/>
      <c r="AE122" s="16"/>
      <c r="AF122" s="15">
        <f>SUM(AF110:AF121)</f>
        <v>-77673</v>
      </c>
    </row>
    <row r="123" spans="1:32" ht="12.75">
      <c r="A123" s="21" t="s">
        <v>76</v>
      </c>
      <c r="C123" s="19"/>
      <c r="D123" s="17"/>
      <c r="E123" s="21" t="s">
        <v>76</v>
      </c>
      <c r="G123" s="19"/>
      <c r="H123" s="17"/>
      <c r="I123" s="21" t="s">
        <v>76</v>
      </c>
      <c r="K123" s="19"/>
      <c r="L123" s="17"/>
      <c r="M123" s="21" t="s">
        <v>76</v>
      </c>
      <c r="O123" s="19"/>
      <c r="P123" s="17"/>
      <c r="Q123" s="21" t="s">
        <v>76</v>
      </c>
      <c r="S123" s="19"/>
      <c r="T123" s="17"/>
      <c r="U123" s="21" t="s">
        <v>76</v>
      </c>
      <c r="W123" s="19"/>
      <c r="X123" s="17"/>
      <c r="Y123" s="21" t="s">
        <v>76</v>
      </c>
      <c r="AA123" s="19"/>
      <c r="AB123" s="17"/>
      <c r="AC123" s="21" t="s">
        <v>76</v>
      </c>
      <c r="AE123" s="19"/>
      <c r="AF123" s="17"/>
    </row>
    <row r="124" spans="1:32" ht="12.75">
      <c r="A124" s="8" t="s">
        <v>16</v>
      </c>
      <c r="B124" s="8" t="s">
        <v>17</v>
      </c>
      <c r="C124" s="8" t="s">
        <v>18</v>
      </c>
      <c r="D124" s="8" t="s">
        <v>19</v>
      </c>
      <c r="E124" s="8" t="s">
        <v>16</v>
      </c>
      <c r="F124" s="8" t="s">
        <v>17</v>
      </c>
      <c r="G124" s="8" t="s">
        <v>18</v>
      </c>
      <c r="H124" s="8" t="s">
        <v>19</v>
      </c>
      <c r="I124" s="8" t="s">
        <v>16</v>
      </c>
      <c r="J124" s="8" t="s">
        <v>17</v>
      </c>
      <c r="K124" s="8" t="s">
        <v>18</v>
      </c>
      <c r="L124" s="8" t="s">
        <v>19</v>
      </c>
      <c r="M124" s="8" t="s">
        <v>16</v>
      </c>
      <c r="N124" s="8" t="s">
        <v>17</v>
      </c>
      <c r="O124" s="8" t="s">
        <v>18</v>
      </c>
      <c r="P124" s="8" t="s">
        <v>19</v>
      </c>
      <c r="Q124" s="8" t="s">
        <v>16</v>
      </c>
      <c r="R124" s="8" t="s">
        <v>17</v>
      </c>
      <c r="S124" s="8" t="s">
        <v>18</v>
      </c>
      <c r="T124" s="8" t="s">
        <v>19</v>
      </c>
      <c r="U124" s="8" t="s">
        <v>16</v>
      </c>
      <c r="V124" s="8" t="s">
        <v>17</v>
      </c>
      <c r="W124" s="8" t="s">
        <v>18</v>
      </c>
      <c r="X124" s="8" t="s">
        <v>19</v>
      </c>
      <c r="Y124" s="8" t="s">
        <v>16</v>
      </c>
      <c r="Z124" s="8" t="s">
        <v>17</v>
      </c>
      <c r="AA124" s="8" t="s">
        <v>18</v>
      </c>
      <c r="AB124" s="8" t="s">
        <v>19</v>
      </c>
      <c r="AC124" s="8" t="s">
        <v>16</v>
      </c>
      <c r="AD124" s="8" t="s">
        <v>17</v>
      </c>
      <c r="AE124" s="8" t="s">
        <v>18</v>
      </c>
      <c r="AF124" s="8" t="s">
        <v>19</v>
      </c>
    </row>
    <row r="125" spans="1:32" ht="12.75">
      <c r="A125" s="1" t="s">
        <v>20</v>
      </c>
      <c r="B125" s="10">
        <v>33839</v>
      </c>
      <c r="C125" s="11">
        <v>33839</v>
      </c>
      <c r="D125" s="10">
        <f aca="true" t="shared" si="113" ref="D125:D136">SUM(C125-B125)</f>
        <v>0</v>
      </c>
      <c r="E125" s="1" t="s">
        <v>20</v>
      </c>
      <c r="F125" s="10">
        <v>34032</v>
      </c>
      <c r="G125" s="11">
        <v>34125</v>
      </c>
      <c r="H125" s="10">
        <f aca="true" t="shared" si="114" ref="H125:H136">SUM(G125-F125)</f>
        <v>93</v>
      </c>
      <c r="I125" s="1" t="s">
        <v>20</v>
      </c>
      <c r="J125" s="10">
        <v>34939</v>
      </c>
      <c r="K125" s="11">
        <v>35030</v>
      </c>
      <c r="L125" s="10">
        <f aca="true" t="shared" si="115" ref="L125:L136">SUM(K125-J125)</f>
        <v>91</v>
      </c>
      <c r="M125" s="1" t="s">
        <v>20</v>
      </c>
      <c r="N125" s="10">
        <v>35619</v>
      </c>
      <c r="O125" s="11">
        <v>35689</v>
      </c>
      <c r="P125" s="10">
        <f aca="true" t="shared" si="116" ref="P125:P136">SUM(O125-N125)</f>
        <v>70</v>
      </c>
      <c r="Q125" s="1" t="s">
        <v>20</v>
      </c>
      <c r="R125" s="10">
        <v>36379</v>
      </c>
      <c r="S125" s="11">
        <v>36442</v>
      </c>
      <c r="T125" s="10">
        <f aca="true" t="shared" si="117" ref="T125:T136">SUM(S125-R125)</f>
        <v>63</v>
      </c>
      <c r="U125" s="1" t="s">
        <v>20</v>
      </c>
      <c r="V125" s="10">
        <v>37048</v>
      </c>
      <c r="W125" s="11">
        <v>37141</v>
      </c>
      <c r="X125" s="10">
        <f aca="true" t="shared" si="118" ref="X125:X136">SUM(W125-V125)</f>
        <v>93</v>
      </c>
      <c r="Y125" s="1" t="s">
        <v>20</v>
      </c>
      <c r="Z125" s="10">
        <v>37821</v>
      </c>
      <c r="AA125" s="11">
        <v>37923</v>
      </c>
      <c r="AB125" s="10">
        <f aca="true" t="shared" si="119" ref="AB125:AB136">SUM(AA125-Z125)</f>
        <v>102</v>
      </c>
      <c r="AC125" s="1" t="s">
        <v>20</v>
      </c>
      <c r="AD125" s="10">
        <v>38611</v>
      </c>
      <c r="AE125" s="11">
        <v>38721</v>
      </c>
      <c r="AF125" s="10">
        <f aca="true" t="shared" si="120" ref="AF125:AF136">SUM(AE125-AD125)</f>
        <v>110</v>
      </c>
    </row>
    <row r="126" spans="1:32" ht="12.75">
      <c r="A126" s="1" t="s">
        <v>21</v>
      </c>
      <c r="B126" s="10">
        <f>SUM(C125)</f>
        <v>33839</v>
      </c>
      <c r="C126" s="11">
        <v>33867</v>
      </c>
      <c r="D126" s="10">
        <f t="shared" si="113"/>
        <v>28</v>
      </c>
      <c r="E126" s="1" t="s">
        <v>21</v>
      </c>
      <c r="F126" s="10">
        <f>SUM(G125)</f>
        <v>34125</v>
      </c>
      <c r="G126" s="11">
        <v>34218</v>
      </c>
      <c r="H126" s="10">
        <f t="shared" si="114"/>
        <v>93</v>
      </c>
      <c r="I126" s="1" t="s">
        <v>21</v>
      </c>
      <c r="J126" s="10">
        <f>SUM(K125)</f>
        <v>35030</v>
      </c>
      <c r="K126" s="11">
        <v>35146</v>
      </c>
      <c r="L126" s="10">
        <f t="shared" si="115"/>
        <v>116</v>
      </c>
      <c r="M126" s="1" t="s">
        <v>21</v>
      </c>
      <c r="N126" s="10">
        <f>SUM(O125)</f>
        <v>35689</v>
      </c>
      <c r="O126" s="11">
        <v>35762</v>
      </c>
      <c r="P126" s="10">
        <f t="shared" si="116"/>
        <v>73</v>
      </c>
      <c r="Q126" s="1" t="s">
        <v>21</v>
      </c>
      <c r="R126" s="10">
        <f>SUM(S125)</f>
        <v>36442</v>
      </c>
      <c r="S126" s="11">
        <v>36495</v>
      </c>
      <c r="T126" s="10">
        <f t="shared" si="117"/>
        <v>53</v>
      </c>
      <c r="U126" s="1" t="s">
        <v>21</v>
      </c>
      <c r="V126" s="10">
        <f>SUM(W125)</f>
        <v>37141</v>
      </c>
      <c r="W126" s="11">
        <v>37219</v>
      </c>
      <c r="X126" s="10">
        <f t="shared" si="118"/>
        <v>78</v>
      </c>
      <c r="Y126" s="1" t="s">
        <v>21</v>
      </c>
      <c r="Z126" s="10">
        <f>SUM(AA125)</f>
        <v>37923</v>
      </c>
      <c r="AA126" s="11">
        <v>37982</v>
      </c>
      <c r="AB126" s="10">
        <f t="shared" si="119"/>
        <v>59</v>
      </c>
      <c r="AC126" s="1" t="s">
        <v>21</v>
      </c>
      <c r="AD126" s="10">
        <f>SUM(AE125)</f>
        <v>38721</v>
      </c>
      <c r="AE126" s="11">
        <v>38782</v>
      </c>
      <c r="AF126" s="10">
        <f t="shared" si="120"/>
        <v>61</v>
      </c>
    </row>
    <row r="127" spans="1:32" ht="12.75">
      <c r="A127" s="1" t="s">
        <v>22</v>
      </c>
      <c r="B127" s="10">
        <f aca="true" t="shared" si="121" ref="B127:B136">SUM(C126)</f>
        <v>33867</v>
      </c>
      <c r="C127" s="11">
        <v>33913</v>
      </c>
      <c r="D127" s="10">
        <f t="shared" si="113"/>
        <v>46</v>
      </c>
      <c r="E127" s="1" t="s">
        <v>22</v>
      </c>
      <c r="F127" s="10">
        <f aca="true" t="shared" si="122" ref="F127:F136">SUM(G126)</f>
        <v>34218</v>
      </c>
      <c r="G127" s="11">
        <v>34285</v>
      </c>
      <c r="H127" s="10">
        <f t="shared" si="114"/>
        <v>67</v>
      </c>
      <c r="I127" s="1" t="s">
        <v>22</v>
      </c>
      <c r="J127" s="10">
        <f aca="true" t="shared" si="123" ref="J127:J136">SUM(K126)</f>
        <v>35146</v>
      </c>
      <c r="K127" s="11">
        <v>35223</v>
      </c>
      <c r="L127" s="10">
        <f t="shared" si="115"/>
        <v>77</v>
      </c>
      <c r="M127" s="1" t="s">
        <v>22</v>
      </c>
      <c r="N127" s="10">
        <f aca="true" t="shared" si="124" ref="N127:N136">SUM(O126)</f>
        <v>35762</v>
      </c>
      <c r="O127" s="11">
        <v>35820</v>
      </c>
      <c r="P127" s="10">
        <f t="shared" si="116"/>
        <v>58</v>
      </c>
      <c r="Q127" s="1" t="s">
        <v>22</v>
      </c>
      <c r="R127" s="10">
        <f aca="true" t="shared" si="125" ref="R127:R136">SUM(S126)</f>
        <v>36495</v>
      </c>
      <c r="S127" s="11">
        <v>36539</v>
      </c>
      <c r="T127" s="10">
        <f t="shared" si="117"/>
        <v>44</v>
      </c>
      <c r="U127" s="1" t="s">
        <v>22</v>
      </c>
      <c r="V127" s="10">
        <f aca="true" t="shared" si="126" ref="V127:V136">SUM(W126)</f>
        <v>37219</v>
      </c>
      <c r="W127" s="11">
        <v>37282</v>
      </c>
      <c r="X127" s="10">
        <f t="shared" si="118"/>
        <v>63</v>
      </c>
      <c r="Y127" s="1" t="s">
        <v>22</v>
      </c>
      <c r="Z127" s="10">
        <f aca="true" t="shared" si="127" ref="Z127:Z136">SUM(AA126)</f>
        <v>37982</v>
      </c>
      <c r="AA127" s="11">
        <v>38088</v>
      </c>
      <c r="AB127" s="10">
        <f t="shared" si="119"/>
        <v>106</v>
      </c>
      <c r="AC127" s="1" t="s">
        <v>22</v>
      </c>
      <c r="AD127" s="10">
        <f aca="true" t="shared" si="128" ref="AD127:AD136">SUM(AE126)</f>
        <v>38782</v>
      </c>
      <c r="AE127" s="11">
        <v>38901</v>
      </c>
      <c r="AF127" s="10">
        <f t="shared" si="120"/>
        <v>119</v>
      </c>
    </row>
    <row r="128" spans="1:32" ht="12.75">
      <c r="A128" s="1" t="s">
        <v>23</v>
      </c>
      <c r="B128" s="10">
        <f t="shared" si="121"/>
        <v>33913</v>
      </c>
      <c r="C128" s="11">
        <v>33925</v>
      </c>
      <c r="D128" s="10">
        <f t="shared" si="113"/>
        <v>12</v>
      </c>
      <c r="E128" s="1" t="s">
        <v>23</v>
      </c>
      <c r="F128" s="10">
        <f t="shared" si="122"/>
        <v>34285</v>
      </c>
      <c r="G128" s="11">
        <v>34359</v>
      </c>
      <c r="H128" s="10">
        <f t="shared" si="114"/>
        <v>74</v>
      </c>
      <c r="I128" s="1" t="s">
        <v>23</v>
      </c>
      <c r="J128" s="10">
        <f t="shared" si="123"/>
        <v>35223</v>
      </c>
      <c r="K128" s="11">
        <v>35295</v>
      </c>
      <c r="L128" s="10">
        <f t="shared" si="115"/>
        <v>72</v>
      </c>
      <c r="M128" s="1" t="s">
        <v>23</v>
      </c>
      <c r="N128" s="10">
        <f t="shared" si="124"/>
        <v>35820</v>
      </c>
      <c r="O128" s="11">
        <v>35878</v>
      </c>
      <c r="P128" s="10">
        <f t="shared" si="116"/>
        <v>58</v>
      </c>
      <c r="Q128" s="1" t="s">
        <v>23</v>
      </c>
      <c r="R128" s="10">
        <f t="shared" si="125"/>
        <v>36539</v>
      </c>
      <c r="S128" s="11">
        <v>36596</v>
      </c>
      <c r="T128" s="10">
        <f t="shared" si="117"/>
        <v>57</v>
      </c>
      <c r="U128" s="1" t="s">
        <v>23</v>
      </c>
      <c r="V128" s="10">
        <f t="shared" si="126"/>
        <v>37282</v>
      </c>
      <c r="W128" s="11">
        <v>37355</v>
      </c>
      <c r="X128" s="10">
        <f t="shared" si="118"/>
        <v>73</v>
      </c>
      <c r="Y128" s="1" t="s">
        <v>23</v>
      </c>
      <c r="Z128" s="10">
        <f t="shared" si="127"/>
        <v>38088</v>
      </c>
      <c r="AA128" s="11">
        <v>38136</v>
      </c>
      <c r="AB128" s="10">
        <f t="shared" si="119"/>
        <v>48</v>
      </c>
      <c r="AC128" s="1" t="s">
        <v>23</v>
      </c>
      <c r="AD128" s="10">
        <f t="shared" si="128"/>
        <v>38901</v>
      </c>
      <c r="AE128" s="11">
        <v>38938</v>
      </c>
      <c r="AF128" s="10">
        <f t="shared" si="120"/>
        <v>37</v>
      </c>
    </row>
    <row r="129" spans="1:32" ht="12.75">
      <c r="A129" s="1" t="s">
        <v>24</v>
      </c>
      <c r="B129" s="10">
        <f t="shared" si="121"/>
        <v>33925</v>
      </c>
      <c r="C129" s="11">
        <v>33925</v>
      </c>
      <c r="D129" s="10">
        <f t="shared" si="113"/>
        <v>0</v>
      </c>
      <c r="E129" s="1" t="s">
        <v>24</v>
      </c>
      <c r="F129" s="10">
        <f t="shared" si="122"/>
        <v>34359</v>
      </c>
      <c r="G129" s="11">
        <v>34467</v>
      </c>
      <c r="H129" s="10">
        <f t="shared" si="114"/>
        <v>108</v>
      </c>
      <c r="I129" s="1" t="s">
        <v>24</v>
      </c>
      <c r="J129" s="10">
        <f t="shared" si="123"/>
        <v>35295</v>
      </c>
      <c r="K129" s="11">
        <v>35341</v>
      </c>
      <c r="L129" s="10">
        <f t="shared" si="115"/>
        <v>46</v>
      </c>
      <c r="M129" s="1" t="s">
        <v>24</v>
      </c>
      <c r="N129" s="10">
        <f t="shared" si="124"/>
        <v>35878</v>
      </c>
      <c r="O129" s="11">
        <v>35962</v>
      </c>
      <c r="P129" s="10">
        <f t="shared" si="116"/>
        <v>84</v>
      </c>
      <c r="Q129" s="1" t="s">
        <v>24</v>
      </c>
      <c r="R129" s="10">
        <f t="shared" si="125"/>
        <v>36596</v>
      </c>
      <c r="S129" s="11">
        <v>36653</v>
      </c>
      <c r="T129" s="10">
        <f t="shared" si="117"/>
        <v>57</v>
      </c>
      <c r="U129" s="1" t="s">
        <v>24</v>
      </c>
      <c r="V129" s="10">
        <f t="shared" si="126"/>
        <v>37355</v>
      </c>
      <c r="W129" s="11">
        <v>37405</v>
      </c>
      <c r="X129" s="10">
        <f t="shared" si="118"/>
        <v>50</v>
      </c>
      <c r="Y129" s="1" t="s">
        <v>24</v>
      </c>
      <c r="Z129" s="10">
        <f t="shared" si="127"/>
        <v>38136</v>
      </c>
      <c r="AA129" s="11">
        <v>38199</v>
      </c>
      <c r="AB129" s="10">
        <f t="shared" si="119"/>
        <v>63</v>
      </c>
      <c r="AC129" s="1" t="s">
        <v>24</v>
      </c>
      <c r="AD129" s="10">
        <f t="shared" si="128"/>
        <v>38938</v>
      </c>
      <c r="AE129" s="11"/>
      <c r="AF129" s="10">
        <f t="shared" si="120"/>
        <v>-38938</v>
      </c>
    </row>
    <row r="130" spans="1:32" ht="12.75">
      <c r="A130" s="1" t="s">
        <v>25</v>
      </c>
      <c r="B130" s="10">
        <f t="shared" si="121"/>
        <v>33925</v>
      </c>
      <c r="C130" s="11">
        <v>33925</v>
      </c>
      <c r="D130" s="10">
        <f t="shared" si="113"/>
        <v>0</v>
      </c>
      <c r="E130" s="1" t="s">
        <v>25</v>
      </c>
      <c r="F130" s="10">
        <f t="shared" si="122"/>
        <v>34467</v>
      </c>
      <c r="G130" s="11">
        <v>34467</v>
      </c>
      <c r="H130" s="10">
        <f t="shared" si="114"/>
        <v>0</v>
      </c>
      <c r="I130" s="1" t="s">
        <v>25</v>
      </c>
      <c r="J130" s="10">
        <f t="shared" si="123"/>
        <v>35341</v>
      </c>
      <c r="K130" s="11">
        <v>35390</v>
      </c>
      <c r="L130" s="10">
        <f t="shared" si="115"/>
        <v>49</v>
      </c>
      <c r="M130" s="1" t="s">
        <v>25</v>
      </c>
      <c r="N130" s="10">
        <f t="shared" si="124"/>
        <v>35962</v>
      </c>
      <c r="O130" s="11">
        <v>36019</v>
      </c>
      <c r="P130" s="10">
        <f t="shared" si="116"/>
        <v>57</v>
      </c>
      <c r="Q130" s="1" t="s">
        <v>25</v>
      </c>
      <c r="R130" s="10">
        <f t="shared" si="125"/>
        <v>36653</v>
      </c>
      <c r="S130" s="11">
        <v>36695</v>
      </c>
      <c r="T130" s="10">
        <f t="shared" si="117"/>
        <v>42</v>
      </c>
      <c r="U130" s="1" t="s">
        <v>25</v>
      </c>
      <c r="V130" s="10">
        <f t="shared" si="126"/>
        <v>37405</v>
      </c>
      <c r="W130" s="11">
        <v>37477</v>
      </c>
      <c r="X130" s="10">
        <f t="shared" si="118"/>
        <v>72</v>
      </c>
      <c r="Y130" s="1" t="s">
        <v>25</v>
      </c>
      <c r="Z130" s="10">
        <f t="shared" si="127"/>
        <v>38199</v>
      </c>
      <c r="AA130" s="11">
        <v>38256</v>
      </c>
      <c r="AB130" s="10">
        <f t="shared" si="119"/>
        <v>57</v>
      </c>
      <c r="AC130" s="1" t="s">
        <v>25</v>
      </c>
      <c r="AD130" s="10">
        <f t="shared" si="128"/>
        <v>0</v>
      </c>
      <c r="AE130" s="11"/>
      <c r="AF130" s="10">
        <f t="shared" si="120"/>
        <v>0</v>
      </c>
    </row>
    <row r="131" spans="1:32" ht="12.75">
      <c r="A131" s="1" t="s">
        <v>26</v>
      </c>
      <c r="B131" s="10">
        <f t="shared" si="121"/>
        <v>33925</v>
      </c>
      <c r="C131" s="11">
        <v>33925</v>
      </c>
      <c r="D131" s="10">
        <f t="shared" si="113"/>
        <v>0</v>
      </c>
      <c r="E131" s="1" t="s">
        <v>26</v>
      </c>
      <c r="F131" s="10">
        <f t="shared" si="122"/>
        <v>34467</v>
      </c>
      <c r="G131" s="11">
        <v>34562</v>
      </c>
      <c r="H131" s="10">
        <f t="shared" si="114"/>
        <v>95</v>
      </c>
      <c r="I131" s="1" t="s">
        <v>26</v>
      </c>
      <c r="J131" s="10">
        <f t="shared" si="123"/>
        <v>35390</v>
      </c>
      <c r="K131" s="11">
        <v>35390</v>
      </c>
      <c r="L131" s="10">
        <f t="shared" si="115"/>
        <v>0</v>
      </c>
      <c r="M131" s="1" t="s">
        <v>26</v>
      </c>
      <c r="N131" s="10">
        <f t="shared" si="124"/>
        <v>36019</v>
      </c>
      <c r="O131" s="11">
        <v>36019</v>
      </c>
      <c r="P131" s="10">
        <f t="shared" si="116"/>
        <v>0</v>
      </c>
      <c r="Q131" s="1" t="s">
        <v>26</v>
      </c>
      <c r="R131" s="10">
        <f t="shared" si="125"/>
        <v>36695</v>
      </c>
      <c r="S131" s="11">
        <v>36695</v>
      </c>
      <c r="T131" s="10">
        <f t="shared" si="117"/>
        <v>0</v>
      </c>
      <c r="U131" s="1" t="s">
        <v>26</v>
      </c>
      <c r="V131" s="10">
        <f t="shared" si="126"/>
        <v>37477</v>
      </c>
      <c r="W131" s="11">
        <v>37477</v>
      </c>
      <c r="X131" s="10">
        <f t="shared" si="118"/>
        <v>0</v>
      </c>
      <c r="Y131" s="1" t="s">
        <v>26</v>
      </c>
      <c r="Z131" s="10">
        <f t="shared" si="127"/>
        <v>38256</v>
      </c>
      <c r="AA131" s="11">
        <v>38256</v>
      </c>
      <c r="AB131" s="10">
        <f t="shared" si="119"/>
        <v>0</v>
      </c>
      <c r="AC131" s="1" t="s">
        <v>26</v>
      </c>
      <c r="AD131" s="10">
        <f t="shared" si="128"/>
        <v>0</v>
      </c>
      <c r="AE131" s="11"/>
      <c r="AF131" s="10">
        <f t="shared" si="120"/>
        <v>0</v>
      </c>
    </row>
    <row r="132" spans="1:32" ht="12.75">
      <c r="A132" s="1" t="s">
        <v>27</v>
      </c>
      <c r="B132" s="10">
        <f t="shared" si="121"/>
        <v>33925</v>
      </c>
      <c r="C132" s="11">
        <v>33927</v>
      </c>
      <c r="D132" s="10">
        <f t="shared" si="113"/>
        <v>2</v>
      </c>
      <c r="E132" s="1" t="s">
        <v>27</v>
      </c>
      <c r="F132" s="10">
        <f t="shared" si="122"/>
        <v>34562</v>
      </c>
      <c r="G132" s="11">
        <v>34562</v>
      </c>
      <c r="H132" s="10">
        <f t="shared" si="114"/>
        <v>0</v>
      </c>
      <c r="I132" s="1" t="s">
        <v>27</v>
      </c>
      <c r="J132" s="10">
        <f t="shared" si="123"/>
        <v>35390</v>
      </c>
      <c r="K132" s="11">
        <v>35406</v>
      </c>
      <c r="L132" s="10">
        <f t="shared" si="115"/>
        <v>16</v>
      </c>
      <c r="M132" s="1" t="s">
        <v>27</v>
      </c>
      <c r="N132" s="10">
        <f t="shared" si="124"/>
        <v>36019</v>
      </c>
      <c r="O132" s="11">
        <v>36105</v>
      </c>
      <c r="P132" s="10">
        <f t="shared" si="116"/>
        <v>86</v>
      </c>
      <c r="Q132" s="1" t="s">
        <v>27</v>
      </c>
      <c r="R132" s="10">
        <f t="shared" si="125"/>
        <v>36695</v>
      </c>
      <c r="S132" s="11">
        <v>36770</v>
      </c>
      <c r="T132" s="10">
        <f t="shared" si="117"/>
        <v>75</v>
      </c>
      <c r="U132" s="1" t="s">
        <v>27</v>
      </c>
      <c r="V132" s="10">
        <f t="shared" si="126"/>
        <v>37477</v>
      </c>
      <c r="W132" s="11">
        <v>37536</v>
      </c>
      <c r="X132" s="10">
        <f t="shared" si="118"/>
        <v>59</v>
      </c>
      <c r="Y132" s="1" t="s">
        <v>27</v>
      </c>
      <c r="Z132" s="10">
        <f t="shared" si="127"/>
        <v>38256</v>
      </c>
      <c r="AA132" s="11">
        <v>38349</v>
      </c>
      <c r="AB132" s="10">
        <f t="shared" si="119"/>
        <v>93</v>
      </c>
      <c r="AC132" s="1" t="s">
        <v>27</v>
      </c>
      <c r="AD132" s="10">
        <f t="shared" si="128"/>
        <v>0</v>
      </c>
      <c r="AE132" s="11"/>
      <c r="AF132" s="10">
        <f t="shared" si="120"/>
        <v>0</v>
      </c>
    </row>
    <row r="133" spans="1:32" ht="12.75">
      <c r="A133" s="1" t="s">
        <v>28</v>
      </c>
      <c r="B133" s="10">
        <f t="shared" si="121"/>
        <v>33927</v>
      </c>
      <c r="C133" s="11">
        <v>33927</v>
      </c>
      <c r="D133" s="10">
        <f t="shared" si="113"/>
        <v>0</v>
      </c>
      <c r="E133" s="1" t="s">
        <v>28</v>
      </c>
      <c r="F133" s="10">
        <f t="shared" si="122"/>
        <v>34562</v>
      </c>
      <c r="G133" s="11">
        <v>34616</v>
      </c>
      <c r="H133" s="10">
        <f t="shared" si="114"/>
        <v>54</v>
      </c>
      <c r="I133" s="1" t="s">
        <v>28</v>
      </c>
      <c r="J133" s="10">
        <f t="shared" si="123"/>
        <v>35406</v>
      </c>
      <c r="K133" s="11">
        <v>35407</v>
      </c>
      <c r="L133" s="10">
        <f t="shared" si="115"/>
        <v>1</v>
      </c>
      <c r="M133" s="1" t="s">
        <v>28</v>
      </c>
      <c r="N133" s="10">
        <f t="shared" si="124"/>
        <v>36105</v>
      </c>
      <c r="O133" s="11">
        <v>36152</v>
      </c>
      <c r="P133" s="10">
        <f t="shared" si="116"/>
        <v>47</v>
      </c>
      <c r="Q133" s="1" t="s">
        <v>28</v>
      </c>
      <c r="R133" s="10">
        <f t="shared" si="125"/>
        <v>36770</v>
      </c>
      <c r="S133" s="11">
        <v>36809</v>
      </c>
      <c r="T133" s="10">
        <f t="shared" si="117"/>
        <v>39</v>
      </c>
      <c r="U133" s="1" t="s">
        <v>28</v>
      </c>
      <c r="V133" s="10">
        <f t="shared" si="126"/>
        <v>37536</v>
      </c>
      <c r="W133" s="11">
        <v>37596</v>
      </c>
      <c r="X133" s="10">
        <f t="shared" si="118"/>
        <v>60</v>
      </c>
      <c r="Y133" s="1" t="s">
        <v>28</v>
      </c>
      <c r="Z133" s="10">
        <f t="shared" si="127"/>
        <v>38349</v>
      </c>
      <c r="AA133" s="11">
        <v>38389</v>
      </c>
      <c r="AB133" s="10">
        <f t="shared" si="119"/>
        <v>40</v>
      </c>
      <c r="AC133" s="1" t="s">
        <v>28</v>
      </c>
      <c r="AD133" s="10">
        <f t="shared" si="128"/>
        <v>0</v>
      </c>
      <c r="AE133" s="11"/>
      <c r="AF133" s="10">
        <f t="shared" si="120"/>
        <v>0</v>
      </c>
    </row>
    <row r="134" spans="1:32" ht="12.75">
      <c r="A134" s="1" t="s">
        <v>29</v>
      </c>
      <c r="B134" s="10">
        <f t="shared" si="121"/>
        <v>33927</v>
      </c>
      <c r="C134" s="11">
        <v>33927</v>
      </c>
      <c r="D134" s="10">
        <f t="shared" si="113"/>
        <v>0</v>
      </c>
      <c r="E134" s="1" t="s">
        <v>29</v>
      </c>
      <c r="F134" s="10">
        <f t="shared" si="122"/>
        <v>34616</v>
      </c>
      <c r="G134" s="11">
        <v>34713</v>
      </c>
      <c r="H134" s="10">
        <f t="shared" si="114"/>
        <v>97</v>
      </c>
      <c r="I134" s="1" t="s">
        <v>29</v>
      </c>
      <c r="J134" s="10">
        <f t="shared" si="123"/>
        <v>35407</v>
      </c>
      <c r="K134" s="11">
        <v>35426</v>
      </c>
      <c r="L134" s="10">
        <f t="shared" si="115"/>
        <v>19</v>
      </c>
      <c r="M134" s="1" t="s">
        <v>29</v>
      </c>
      <c r="N134" s="10">
        <f t="shared" si="124"/>
        <v>36152</v>
      </c>
      <c r="O134" s="11">
        <v>36206</v>
      </c>
      <c r="P134" s="10">
        <f t="shared" si="116"/>
        <v>54</v>
      </c>
      <c r="Q134" s="1" t="s">
        <v>29</v>
      </c>
      <c r="R134" s="10">
        <f t="shared" si="125"/>
        <v>36809</v>
      </c>
      <c r="S134" s="11">
        <v>36874</v>
      </c>
      <c r="T134" s="10">
        <f t="shared" si="117"/>
        <v>65</v>
      </c>
      <c r="U134" s="1" t="s">
        <v>29</v>
      </c>
      <c r="V134" s="10">
        <f t="shared" si="126"/>
        <v>37596</v>
      </c>
      <c r="W134" s="11">
        <v>37641</v>
      </c>
      <c r="X134" s="10">
        <f t="shared" si="118"/>
        <v>45</v>
      </c>
      <c r="Y134" s="1" t="s">
        <v>29</v>
      </c>
      <c r="Z134" s="10">
        <f t="shared" si="127"/>
        <v>38389</v>
      </c>
      <c r="AA134" s="11">
        <v>38432</v>
      </c>
      <c r="AB134" s="10">
        <f t="shared" si="119"/>
        <v>43</v>
      </c>
      <c r="AC134" s="1" t="s">
        <v>29</v>
      </c>
      <c r="AD134" s="10">
        <f t="shared" si="128"/>
        <v>0</v>
      </c>
      <c r="AE134" s="11"/>
      <c r="AF134" s="10">
        <f t="shared" si="120"/>
        <v>0</v>
      </c>
    </row>
    <row r="135" spans="1:32" ht="12.75">
      <c r="A135" s="1" t="s">
        <v>30</v>
      </c>
      <c r="B135" s="10">
        <f t="shared" si="121"/>
        <v>33927</v>
      </c>
      <c r="C135" s="11">
        <v>33999</v>
      </c>
      <c r="D135" s="10">
        <f t="shared" si="113"/>
        <v>72</v>
      </c>
      <c r="E135" s="1" t="s">
        <v>30</v>
      </c>
      <c r="F135" s="10">
        <f t="shared" si="122"/>
        <v>34713</v>
      </c>
      <c r="G135" s="11">
        <v>34812</v>
      </c>
      <c r="H135" s="10">
        <f t="shared" si="114"/>
        <v>99</v>
      </c>
      <c r="I135" s="1" t="s">
        <v>30</v>
      </c>
      <c r="J135" s="10">
        <f t="shared" si="123"/>
        <v>35426</v>
      </c>
      <c r="K135" s="11">
        <v>35503</v>
      </c>
      <c r="L135" s="10">
        <f t="shared" si="115"/>
        <v>77</v>
      </c>
      <c r="M135" s="1" t="s">
        <v>30</v>
      </c>
      <c r="N135" s="10">
        <f t="shared" si="124"/>
        <v>36206</v>
      </c>
      <c r="O135" s="11">
        <v>36271</v>
      </c>
      <c r="P135" s="10">
        <f t="shared" si="116"/>
        <v>65</v>
      </c>
      <c r="Q135" s="1" t="s">
        <v>30</v>
      </c>
      <c r="R135" s="10">
        <f t="shared" si="125"/>
        <v>36874</v>
      </c>
      <c r="S135" s="11">
        <v>36931</v>
      </c>
      <c r="T135" s="10">
        <f t="shared" si="117"/>
        <v>57</v>
      </c>
      <c r="U135" s="1" t="s">
        <v>30</v>
      </c>
      <c r="V135" s="10">
        <f t="shared" si="126"/>
        <v>37641</v>
      </c>
      <c r="W135" s="11">
        <v>37732</v>
      </c>
      <c r="X135" s="10">
        <f t="shared" si="118"/>
        <v>91</v>
      </c>
      <c r="Y135" s="1" t="s">
        <v>30</v>
      </c>
      <c r="Z135" s="10">
        <f t="shared" si="127"/>
        <v>38432</v>
      </c>
      <c r="AA135" s="11">
        <v>38517</v>
      </c>
      <c r="AB135" s="10">
        <f t="shared" si="119"/>
        <v>85</v>
      </c>
      <c r="AC135" s="1" t="s">
        <v>30</v>
      </c>
      <c r="AD135" s="10">
        <f t="shared" si="128"/>
        <v>0</v>
      </c>
      <c r="AE135" s="11"/>
      <c r="AF135" s="10">
        <f t="shared" si="120"/>
        <v>0</v>
      </c>
    </row>
    <row r="136" spans="1:32" ht="12.75">
      <c r="A136" s="1" t="s">
        <v>31</v>
      </c>
      <c r="B136" s="10">
        <f t="shared" si="121"/>
        <v>33999</v>
      </c>
      <c r="C136" s="11">
        <v>34032</v>
      </c>
      <c r="D136" s="10">
        <f t="shared" si="113"/>
        <v>33</v>
      </c>
      <c r="E136" s="1" t="s">
        <v>31</v>
      </c>
      <c r="F136" s="10">
        <f t="shared" si="122"/>
        <v>34812</v>
      </c>
      <c r="G136" s="11">
        <v>34939</v>
      </c>
      <c r="H136" s="10">
        <f t="shared" si="114"/>
        <v>127</v>
      </c>
      <c r="I136" s="1" t="s">
        <v>31</v>
      </c>
      <c r="J136" s="10">
        <f t="shared" si="123"/>
        <v>35503</v>
      </c>
      <c r="K136" s="11">
        <v>35619</v>
      </c>
      <c r="L136" s="10">
        <f t="shared" si="115"/>
        <v>116</v>
      </c>
      <c r="M136" s="1" t="s">
        <v>31</v>
      </c>
      <c r="N136" s="10">
        <f t="shared" si="124"/>
        <v>36271</v>
      </c>
      <c r="O136" s="11">
        <v>36379</v>
      </c>
      <c r="P136" s="10">
        <f t="shared" si="116"/>
        <v>108</v>
      </c>
      <c r="Q136" s="1" t="s">
        <v>31</v>
      </c>
      <c r="R136" s="10">
        <f t="shared" si="125"/>
        <v>36931</v>
      </c>
      <c r="S136" s="11">
        <v>37048</v>
      </c>
      <c r="T136" s="10">
        <f t="shared" si="117"/>
        <v>117</v>
      </c>
      <c r="U136" s="1" t="s">
        <v>31</v>
      </c>
      <c r="V136" s="10">
        <f t="shared" si="126"/>
        <v>37732</v>
      </c>
      <c r="W136" s="11">
        <v>37821</v>
      </c>
      <c r="X136" s="10">
        <f t="shared" si="118"/>
        <v>89</v>
      </c>
      <c r="Y136" s="1" t="s">
        <v>31</v>
      </c>
      <c r="Z136" s="10">
        <f t="shared" si="127"/>
        <v>38517</v>
      </c>
      <c r="AA136" s="11">
        <v>38611</v>
      </c>
      <c r="AB136" s="10">
        <f t="shared" si="119"/>
        <v>94</v>
      </c>
      <c r="AC136" s="1" t="s">
        <v>31</v>
      </c>
      <c r="AD136" s="10">
        <f t="shared" si="128"/>
        <v>0</v>
      </c>
      <c r="AE136" s="11"/>
      <c r="AF136" s="10">
        <f t="shared" si="120"/>
        <v>0</v>
      </c>
    </row>
    <row r="137" spans="1:32" ht="12.75">
      <c r="A137" s="14" t="s">
        <v>9</v>
      </c>
      <c r="B137" s="15"/>
      <c r="C137" s="16"/>
      <c r="D137" s="15">
        <f>SUM(D125:D136)</f>
        <v>193</v>
      </c>
      <c r="E137" s="14" t="s">
        <v>9</v>
      </c>
      <c r="F137" s="15"/>
      <c r="G137" s="16"/>
      <c r="H137" s="15">
        <f>SUM(H125:H136)</f>
        <v>907</v>
      </c>
      <c r="I137" s="14" t="s">
        <v>9</v>
      </c>
      <c r="J137" s="15"/>
      <c r="K137" s="16"/>
      <c r="L137" s="15">
        <f>SUM(L125:L136)</f>
        <v>680</v>
      </c>
      <c r="M137" s="14" t="s">
        <v>9</v>
      </c>
      <c r="N137" s="15"/>
      <c r="O137" s="16"/>
      <c r="P137" s="15">
        <f>SUM(P125:P136)</f>
        <v>760</v>
      </c>
      <c r="Q137" s="14" t="s">
        <v>9</v>
      </c>
      <c r="R137" s="15"/>
      <c r="S137" s="16"/>
      <c r="T137" s="15">
        <f>SUM(T125:T136)</f>
        <v>669</v>
      </c>
      <c r="U137" s="14" t="s">
        <v>9</v>
      </c>
      <c r="V137" s="15"/>
      <c r="W137" s="16"/>
      <c r="X137" s="15">
        <f>SUM(X125:X136)</f>
        <v>773</v>
      </c>
      <c r="Y137" s="14" t="s">
        <v>9</v>
      </c>
      <c r="Z137" s="15"/>
      <c r="AA137" s="16"/>
      <c r="AB137" s="15">
        <f>SUM(AB125:AB136)</f>
        <v>790</v>
      </c>
      <c r="AC137" s="14" t="s">
        <v>9</v>
      </c>
      <c r="AD137" s="15"/>
      <c r="AE137" s="16"/>
      <c r="AF137" s="15">
        <f>SUM(AF125:AF136)</f>
        <v>-38611</v>
      </c>
    </row>
    <row r="138" spans="1:29" ht="12.75">
      <c r="A138" t="s">
        <v>77</v>
      </c>
      <c r="E138" t="s">
        <v>77</v>
      </c>
      <c r="I138" t="s">
        <v>77</v>
      </c>
      <c r="M138" t="s">
        <v>77</v>
      </c>
      <c r="Q138" t="s">
        <v>77</v>
      </c>
      <c r="U138" t="s">
        <v>77</v>
      </c>
      <c r="Y138" t="s">
        <v>77</v>
      </c>
      <c r="AC138" t="s">
        <v>77</v>
      </c>
    </row>
    <row r="139" spans="1:32" ht="12.75">
      <c r="A139" s="8" t="s">
        <v>16</v>
      </c>
      <c r="B139" s="8" t="s">
        <v>17</v>
      </c>
      <c r="C139" s="8" t="s">
        <v>18</v>
      </c>
      <c r="D139" s="8" t="s">
        <v>19</v>
      </c>
      <c r="E139" s="8" t="s">
        <v>16</v>
      </c>
      <c r="F139" s="8" t="s">
        <v>17</v>
      </c>
      <c r="G139" s="8" t="s">
        <v>18</v>
      </c>
      <c r="H139" s="8" t="s">
        <v>19</v>
      </c>
      <c r="I139" s="8" t="s">
        <v>16</v>
      </c>
      <c r="J139" s="8" t="s">
        <v>17</v>
      </c>
      <c r="K139" s="8" t="s">
        <v>18</v>
      </c>
      <c r="L139" s="8" t="s">
        <v>19</v>
      </c>
      <c r="M139" s="8" t="s">
        <v>16</v>
      </c>
      <c r="N139" s="8" t="s">
        <v>17</v>
      </c>
      <c r="O139" s="8" t="s">
        <v>18</v>
      </c>
      <c r="P139" s="8" t="s">
        <v>19</v>
      </c>
      <c r="Q139" s="8" t="s">
        <v>16</v>
      </c>
      <c r="R139" s="8" t="s">
        <v>17</v>
      </c>
      <c r="S139" s="8" t="s">
        <v>18</v>
      </c>
      <c r="T139" s="8" t="s">
        <v>19</v>
      </c>
      <c r="U139" s="8" t="s">
        <v>16</v>
      </c>
      <c r="V139" s="8" t="s">
        <v>17</v>
      </c>
      <c r="W139" s="8" t="s">
        <v>18</v>
      </c>
      <c r="X139" s="8" t="s">
        <v>19</v>
      </c>
      <c r="Y139" s="8" t="s">
        <v>16</v>
      </c>
      <c r="Z139" s="8" t="s">
        <v>17</v>
      </c>
      <c r="AA139" s="8" t="s">
        <v>18</v>
      </c>
      <c r="AB139" s="8" t="s">
        <v>19</v>
      </c>
      <c r="AC139" s="8" t="s">
        <v>16</v>
      </c>
      <c r="AD139" s="8" t="s">
        <v>17</v>
      </c>
      <c r="AE139" s="8" t="s">
        <v>18</v>
      </c>
      <c r="AF139" s="8" t="s">
        <v>19</v>
      </c>
    </row>
    <row r="140" spans="1:32" ht="12.75">
      <c r="A140" s="1" t="s">
        <v>20</v>
      </c>
      <c r="B140" s="10">
        <v>10810</v>
      </c>
      <c r="C140" s="11">
        <v>10813</v>
      </c>
      <c r="D140" s="10">
        <f aca="true" t="shared" si="129" ref="D140:D151">SUM(C140-B140)</f>
        <v>3</v>
      </c>
      <c r="E140" s="1" t="s">
        <v>20</v>
      </c>
      <c r="F140" s="10">
        <v>10828</v>
      </c>
      <c r="G140" s="11">
        <v>10828</v>
      </c>
      <c r="H140" s="10">
        <f aca="true" t="shared" si="130" ref="H140:H151">SUM(G140-F140)</f>
        <v>0</v>
      </c>
      <c r="I140" s="1" t="s">
        <v>20</v>
      </c>
      <c r="J140" s="10">
        <v>10831</v>
      </c>
      <c r="K140" s="11">
        <v>10834</v>
      </c>
      <c r="L140" s="10">
        <f aca="true" t="shared" si="131" ref="L140:L151">SUM(K140-J140)</f>
        <v>3</v>
      </c>
      <c r="M140" s="1" t="s">
        <v>20</v>
      </c>
      <c r="N140" s="10">
        <v>10842</v>
      </c>
      <c r="O140" s="11">
        <v>10844</v>
      </c>
      <c r="P140" s="10">
        <f aca="true" t="shared" si="132" ref="P140:P151">SUM(O140-N140)</f>
        <v>2</v>
      </c>
      <c r="Q140" s="1" t="s">
        <v>20</v>
      </c>
      <c r="R140" s="10">
        <v>10851</v>
      </c>
      <c r="S140" s="11">
        <v>10854</v>
      </c>
      <c r="T140" s="10">
        <f aca="true" t="shared" si="133" ref="T140:T151">SUM(S140-R140)</f>
        <v>3</v>
      </c>
      <c r="U140" s="1" t="s">
        <v>20</v>
      </c>
      <c r="V140" s="10">
        <v>10870</v>
      </c>
      <c r="W140" s="11">
        <v>10873</v>
      </c>
      <c r="X140" s="10">
        <f aca="true" t="shared" si="134" ref="X140:X151">SUM(W140-V140)</f>
        <v>3</v>
      </c>
      <c r="Y140" s="1" t="s">
        <v>20</v>
      </c>
      <c r="Z140" s="10">
        <v>10887</v>
      </c>
      <c r="AA140" s="11">
        <v>10890</v>
      </c>
      <c r="AB140" s="10">
        <f aca="true" t="shared" si="135" ref="AB140:AB151">SUM(AA140-Z140)</f>
        <v>3</v>
      </c>
      <c r="AC140" s="1" t="s">
        <v>20</v>
      </c>
      <c r="AD140" s="10">
        <v>10904</v>
      </c>
      <c r="AE140" s="11">
        <v>10908</v>
      </c>
      <c r="AF140" s="10">
        <f aca="true" t="shared" si="136" ref="AF140:AF151">SUM(AE140-AD140)</f>
        <v>4</v>
      </c>
    </row>
    <row r="141" spans="1:32" ht="12.75">
      <c r="A141" s="1" t="s">
        <v>21</v>
      </c>
      <c r="B141" s="10">
        <f>SUM(C140)</f>
        <v>10813</v>
      </c>
      <c r="C141" s="11">
        <v>10815</v>
      </c>
      <c r="D141" s="10">
        <f t="shared" si="129"/>
        <v>2</v>
      </c>
      <c r="E141" s="1" t="s">
        <v>21</v>
      </c>
      <c r="F141" s="10">
        <f>SUM(G140)</f>
        <v>10828</v>
      </c>
      <c r="G141" s="11">
        <v>10828</v>
      </c>
      <c r="H141" s="10">
        <f t="shared" si="130"/>
        <v>0</v>
      </c>
      <c r="I141" s="1" t="s">
        <v>21</v>
      </c>
      <c r="J141" s="10">
        <f>SUM(K140)</f>
        <v>10834</v>
      </c>
      <c r="K141" s="11">
        <v>10835</v>
      </c>
      <c r="L141" s="10">
        <f t="shared" si="131"/>
        <v>1</v>
      </c>
      <c r="M141" s="1" t="s">
        <v>21</v>
      </c>
      <c r="N141" s="10">
        <f>SUM(O140)</f>
        <v>10844</v>
      </c>
      <c r="O141" s="11">
        <v>10847</v>
      </c>
      <c r="P141" s="10">
        <f t="shared" si="132"/>
        <v>3</v>
      </c>
      <c r="Q141" s="1" t="s">
        <v>21</v>
      </c>
      <c r="R141" s="10">
        <f>SUM(S140)</f>
        <v>10854</v>
      </c>
      <c r="S141" s="11">
        <v>10858</v>
      </c>
      <c r="T141" s="10">
        <f t="shared" si="133"/>
        <v>4</v>
      </c>
      <c r="U141" s="1" t="s">
        <v>21</v>
      </c>
      <c r="V141" s="10">
        <f>SUM(W140)</f>
        <v>10873</v>
      </c>
      <c r="W141" s="11">
        <v>10877</v>
      </c>
      <c r="X141" s="10">
        <f t="shared" si="134"/>
        <v>4</v>
      </c>
      <c r="Y141" s="1" t="s">
        <v>21</v>
      </c>
      <c r="Z141" s="10">
        <f>SUM(AA140)</f>
        <v>10890</v>
      </c>
      <c r="AA141" s="11">
        <v>10893</v>
      </c>
      <c r="AB141" s="10">
        <f t="shared" si="135"/>
        <v>3</v>
      </c>
      <c r="AC141" s="1" t="s">
        <v>21</v>
      </c>
      <c r="AD141" s="10">
        <f>SUM(AE140)</f>
        <v>10908</v>
      </c>
      <c r="AE141" s="11">
        <v>10911</v>
      </c>
      <c r="AF141" s="10">
        <f t="shared" si="136"/>
        <v>3</v>
      </c>
    </row>
    <row r="142" spans="1:32" ht="12.75">
      <c r="A142" s="1" t="s">
        <v>22</v>
      </c>
      <c r="B142" s="10">
        <f aca="true" t="shared" si="137" ref="B142:B151">SUM(C141)</f>
        <v>10815</v>
      </c>
      <c r="C142" s="11">
        <v>10817</v>
      </c>
      <c r="D142" s="10">
        <f t="shared" si="129"/>
        <v>2</v>
      </c>
      <c r="E142" s="1" t="s">
        <v>22</v>
      </c>
      <c r="F142" s="10">
        <f aca="true" t="shared" si="138" ref="F142:F151">SUM(G141)</f>
        <v>10828</v>
      </c>
      <c r="G142" s="11">
        <v>10829</v>
      </c>
      <c r="H142" s="10">
        <f t="shared" si="130"/>
        <v>1</v>
      </c>
      <c r="I142" s="1" t="s">
        <v>22</v>
      </c>
      <c r="J142" s="10">
        <f aca="true" t="shared" si="139" ref="J142:J151">SUM(K141)</f>
        <v>10835</v>
      </c>
      <c r="K142" s="11">
        <v>10836</v>
      </c>
      <c r="L142" s="10">
        <f t="shared" si="131"/>
        <v>1</v>
      </c>
      <c r="M142" s="1" t="s">
        <v>22</v>
      </c>
      <c r="N142" s="10">
        <f aca="true" t="shared" si="140" ref="N142:N151">SUM(O141)</f>
        <v>10847</v>
      </c>
      <c r="O142" s="11">
        <v>10848</v>
      </c>
      <c r="P142" s="10">
        <f t="shared" si="132"/>
        <v>1</v>
      </c>
      <c r="Q142" s="1" t="s">
        <v>22</v>
      </c>
      <c r="R142" s="10">
        <f aca="true" t="shared" si="141" ref="R142:R151">SUM(S141)</f>
        <v>10858</v>
      </c>
      <c r="S142" s="11">
        <v>10858</v>
      </c>
      <c r="T142" s="10">
        <f t="shared" si="133"/>
        <v>0</v>
      </c>
      <c r="U142" s="1" t="s">
        <v>22</v>
      </c>
      <c r="V142" s="10">
        <f aca="true" t="shared" si="142" ref="V142:V151">SUM(W141)</f>
        <v>10877</v>
      </c>
      <c r="W142" s="11">
        <v>10879</v>
      </c>
      <c r="X142" s="10">
        <f t="shared" si="134"/>
        <v>2</v>
      </c>
      <c r="Y142" s="1" t="s">
        <v>22</v>
      </c>
      <c r="Z142" s="10">
        <f aca="true" t="shared" si="143" ref="Z142:Z151">SUM(AA141)</f>
        <v>10893</v>
      </c>
      <c r="AA142" s="11">
        <v>10897</v>
      </c>
      <c r="AB142" s="10">
        <f t="shared" si="135"/>
        <v>4</v>
      </c>
      <c r="AC142" s="1" t="s">
        <v>22</v>
      </c>
      <c r="AD142" s="10">
        <f aca="true" t="shared" si="144" ref="AD142:AD151">SUM(AE141)</f>
        <v>10911</v>
      </c>
      <c r="AE142" s="11">
        <v>10914</v>
      </c>
      <c r="AF142" s="10">
        <f t="shared" si="136"/>
        <v>3</v>
      </c>
    </row>
    <row r="143" spans="1:32" ht="12.75">
      <c r="A143" s="1" t="s">
        <v>23</v>
      </c>
      <c r="B143" s="10">
        <f t="shared" si="137"/>
        <v>10817</v>
      </c>
      <c r="C143" s="11">
        <v>10818</v>
      </c>
      <c r="D143" s="10">
        <f t="shared" si="129"/>
        <v>1</v>
      </c>
      <c r="E143" s="1" t="s">
        <v>23</v>
      </c>
      <c r="F143" s="10">
        <f t="shared" si="138"/>
        <v>10829</v>
      </c>
      <c r="G143" s="11">
        <v>10830</v>
      </c>
      <c r="H143" s="10">
        <f t="shared" si="130"/>
        <v>1</v>
      </c>
      <c r="I143" s="1" t="s">
        <v>23</v>
      </c>
      <c r="J143" s="10">
        <f t="shared" si="139"/>
        <v>10836</v>
      </c>
      <c r="K143" s="11">
        <v>10836</v>
      </c>
      <c r="L143" s="10">
        <f t="shared" si="131"/>
        <v>0</v>
      </c>
      <c r="M143" s="1" t="s">
        <v>23</v>
      </c>
      <c r="N143" s="10">
        <f t="shared" si="140"/>
        <v>10848</v>
      </c>
      <c r="O143" s="11">
        <v>10849</v>
      </c>
      <c r="P143" s="10">
        <f t="shared" si="132"/>
        <v>1</v>
      </c>
      <c r="Q143" s="1" t="s">
        <v>23</v>
      </c>
      <c r="R143" s="10">
        <f t="shared" si="141"/>
        <v>10858</v>
      </c>
      <c r="S143" s="11">
        <v>10862</v>
      </c>
      <c r="T143" s="10">
        <f t="shared" si="133"/>
        <v>4</v>
      </c>
      <c r="U143" s="1" t="s">
        <v>23</v>
      </c>
      <c r="V143" s="10">
        <f t="shared" si="142"/>
        <v>10879</v>
      </c>
      <c r="W143" s="11">
        <v>10881</v>
      </c>
      <c r="X143" s="10">
        <f t="shared" si="134"/>
        <v>2</v>
      </c>
      <c r="Y143" s="1" t="s">
        <v>23</v>
      </c>
      <c r="Z143" s="10">
        <f t="shared" si="143"/>
        <v>10897</v>
      </c>
      <c r="AA143" s="11">
        <v>10898</v>
      </c>
      <c r="AB143" s="10">
        <f t="shared" si="135"/>
        <v>1</v>
      </c>
      <c r="AC143" s="1" t="s">
        <v>23</v>
      </c>
      <c r="AD143" s="10">
        <f t="shared" si="144"/>
        <v>10914</v>
      </c>
      <c r="AE143" s="11">
        <v>10915</v>
      </c>
      <c r="AF143" s="10">
        <f t="shared" si="136"/>
        <v>1</v>
      </c>
    </row>
    <row r="144" spans="1:32" ht="12.75">
      <c r="A144" s="1" t="s">
        <v>24</v>
      </c>
      <c r="B144" s="10">
        <f t="shared" si="137"/>
        <v>10818</v>
      </c>
      <c r="C144" s="11">
        <v>10818</v>
      </c>
      <c r="D144" s="10">
        <f t="shared" si="129"/>
        <v>0</v>
      </c>
      <c r="E144" s="1" t="s">
        <v>24</v>
      </c>
      <c r="F144" s="10">
        <f t="shared" si="138"/>
        <v>10830</v>
      </c>
      <c r="G144" s="11">
        <v>10830</v>
      </c>
      <c r="H144" s="10">
        <f t="shared" si="130"/>
        <v>0</v>
      </c>
      <c r="I144" s="1" t="s">
        <v>24</v>
      </c>
      <c r="J144" s="10">
        <f t="shared" si="139"/>
        <v>10836</v>
      </c>
      <c r="K144" s="11">
        <v>10837</v>
      </c>
      <c r="L144" s="10">
        <f t="shared" si="131"/>
        <v>1</v>
      </c>
      <c r="M144" s="1" t="s">
        <v>24</v>
      </c>
      <c r="N144" s="10">
        <f t="shared" si="140"/>
        <v>10849</v>
      </c>
      <c r="O144" s="11">
        <v>10849</v>
      </c>
      <c r="P144" s="10">
        <f t="shared" si="132"/>
        <v>0</v>
      </c>
      <c r="Q144" s="1" t="s">
        <v>24</v>
      </c>
      <c r="R144" s="10">
        <f t="shared" si="141"/>
        <v>10862</v>
      </c>
      <c r="S144" s="11">
        <v>10862</v>
      </c>
      <c r="T144" s="10">
        <f t="shared" si="133"/>
        <v>0</v>
      </c>
      <c r="U144" s="1" t="s">
        <v>24</v>
      </c>
      <c r="V144" s="10">
        <f t="shared" si="142"/>
        <v>10881</v>
      </c>
      <c r="W144" s="11">
        <v>10881</v>
      </c>
      <c r="X144" s="10">
        <f t="shared" si="134"/>
        <v>0</v>
      </c>
      <c r="Y144" s="1" t="s">
        <v>24</v>
      </c>
      <c r="Z144" s="10">
        <f t="shared" si="143"/>
        <v>10898</v>
      </c>
      <c r="AA144" s="11">
        <v>10898</v>
      </c>
      <c r="AB144" s="10">
        <f t="shared" si="135"/>
        <v>0</v>
      </c>
      <c r="AC144" s="1" t="s">
        <v>24</v>
      </c>
      <c r="AD144" s="10">
        <f t="shared" si="144"/>
        <v>10915</v>
      </c>
      <c r="AE144" s="11"/>
      <c r="AF144" s="10">
        <f t="shared" si="136"/>
        <v>-10915</v>
      </c>
    </row>
    <row r="145" spans="1:32" ht="12.75">
      <c r="A145" s="1" t="s">
        <v>25</v>
      </c>
      <c r="B145" s="10">
        <f t="shared" si="137"/>
        <v>10818</v>
      </c>
      <c r="C145" s="11">
        <v>10818</v>
      </c>
      <c r="D145" s="10">
        <f t="shared" si="129"/>
        <v>0</v>
      </c>
      <c r="E145" s="1" t="s">
        <v>25</v>
      </c>
      <c r="F145" s="10">
        <f t="shared" si="138"/>
        <v>10830</v>
      </c>
      <c r="G145" s="11">
        <v>10830</v>
      </c>
      <c r="H145" s="10">
        <f t="shared" si="130"/>
        <v>0</v>
      </c>
      <c r="I145" s="1" t="s">
        <v>25</v>
      </c>
      <c r="J145" s="10">
        <f t="shared" si="139"/>
        <v>10837</v>
      </c>
      <c r="K145" s="11">
        <v>10837</v>
      </c>
      <c r="L145" s="10">
        <f t="shared" si="131"/>
        <v>0</v>
      </c>
      <c r="M145" s="1" t="s">
        <v>25</v>
      </c>
      <c r="N145" s="10">
        <f t="shared" si="140"/>
        <v>10849</v>
      </c>
      <c r="O145" s="11">
        <v>10849</v>
      </c>
      <c r="P145" s="10">
        <f t="shared" si="132"/>
        <v>0</v>
      </c>
      <c r="Q145" s="1" t="s">
        <v>25</v>
      </c>
      <c r="R145" s="10">
        <f t="shared" si="141"/>
        <v>10862</v>
      </c>
      <c r="S145" s="11">
        <v>10862</v>
      </c>
      <c r="T145" s="10">
        <f t="shared" si="133"/>
        <v>0</v>
      </c>
      <c r="U145" s="1" t="s">
        <v>25</v>
      </c>
      <c r="V145" s="10">
        <f t="shared" si="142"/>
        <v>10881</v>
      </c>
      <c r="W145" s="11">
        <v>10881</v>
      </c>
      <c r="X145" s="10">
        <f t="shared" si="134"/>
        <v>0</v>
      </c>
      <c r="Y145" s="1" t="s">
        <v>25</v>
      </c>
      <c r="Z145" s="10">
        <f t="shared" si="143"/>
        <v>10898</v>
      </c>
      <c r="AA145" s="11">
        <v>10898</v>
      </c>
      <c r="AB145" s="10">
        <f t="shared" si="135"/>
        <v>0</v>
      </c>
      <c r="AC145" s="1" t="s">
        <v>25</v>
      </c>
      <c r="AD145" s="10">
        <f t="shared" si="144"/>
        <v>0</v>
      </c>
      <c r="AE145" s="11"/>
      <c r="AF145" s="10">
        <f t="shared" si="136"/>
        <v>0</v>
      </c>
    </row>
    <row r="146" spans="1:32" ht="12.75">
      <c r="A146" s="1" t="s">
        <v>26</v>
      </c>
      <c r="B146" s="10">
        <f t="shared" si="137"/>
        <v>10818</v>
      </c>
      <c r="C146" s="11">
        <v>10818</v>
      </c>
      <c r="D146" s="10">
        <f t="shared" si="129"/>
        <v>0</v>
      </c>
      <c r="E146" s="1" t="s">
        <v>26</v>
      </c>
      <c r="F146" s="10">
        <f t="shared" si="138"/>
        <v>10830</v>
      </c>
      <c r="G146" s="11">
        <v>10830</v>
      </c>
      <c r="H146" s="10">
        <f t="shared" si="130"/>
        <v>0</v>
      </c>
      <c r="I146" s="1" t="s">
        <v>26</v>
      </c>
      <c r="J146" s="10">
        <f t="shared" si="139"/>
        <v>10837</v>
      </c>
      <c r="K146" s="11">
        <v>10837</v>
      </c>
      <c r="L146" s="10">
        <f t="shared" si="131"/>
        <v>0</v>
      </c>
      <c r="M146" s="1" t="s">
        <v>26</v>
      </c>
      <c r="N146" s="10">
        <f t="shared" si="140"/>
        <v>10849</v>
      </c>
      <c r="O146" s="11">
        <v>10849</v>
      </c>
      <c r="P146" s="10">
        <f t="shared" si="132"/>
        <v>0</v>
      </c>
      <c r="Q146" s="1" t="s">
        <v>26</v>
      </c>
      <c r="R146" s="10">
        <f t="shared" si="141"/>
        <v>10862</v>
      </c>
      <c r="S146" s="11">
        <v>10862</v>
      </c>
      <c r="T146" s="10">
        <f t="shared" si="133"/>
        <v>0</v>
      </c>
      <c r="U146" s="1" t="s">
        <v>26</v>
      </c>
      <c r="V146" s="10">
        <f t="shared" si="142"/>
        <v>10881</v>
      </c>
      <c r="W146" s="11">
        <v>10881</v>
      </c>
      <c r="X146" s="10">
        <f t="shared" si="134"/>
        <v>0</v>
      </c>
      <c r="Y146" s="1" t="s">
        <v>26</v>
      </c>
      <c r="Z146" s="10">
        <f t="shared" si="143"/>
        <v>10898</v>
      </c>
      <c r="AA146" s="11">
        <v>10898</v>
      </c>
      <c r="AB146" s="10">
        <f t="shared" si="135"/>
        <v>0</v>
      </c>
      <c r="AC146" s="1" t="s">
        <v>26</v>
      </c>
      <c r="AD146" s="10">
        <f t="shared" si="144"/>
        <v>0</v>
      </c>
      <c r="AE146" s="11"/>
      <c r="AF146" s="10">
        <f t="shared" si="136"/>
        <v>0</v>
      </c>
    </row>
    <row r="147" spans="1:32" ht="12.75">
      <c r="A147" s="1" t="s">
        <v>27</v>
      </c>
      <c r="B147" s="10">
        <f t="shared" si="137"/>
        <v>10818</v>
      </c>
      <c r="C147" s="11">
        <v>10818</v>
      </c>
      <c r="D147" s="10">
        <f t="shared" si="129"/>
        <v>0</v>
      </c>
      <c r="E147" s="1" t="s">
        <v>27</v>
      </c>
      <c r="F147" s="10">
        <f t="shared" si="138"/>
        <v>10830</v>
      </c>
      <c r="G147" s="11">
        <v>10830</v>
      </c>
      <c r="H147" s="10">
        <f t="shared" si="130"/>
        <v>0</v>
      </c>
      <c r="I147" s="1" t="s">
        <v>27</v>
      </c>
      <c r="J147" s="10">
        <f t="shared" si="139"/>
        <v>10837</v>
      </c>
      <c r="K147" s="11">
        <v>10837</v>
      </c>
      <c r="L147" s="10">
        <f t="shared" si="131"/>
        <v>0</v>
      </c>
      <c r="M147" s="1" t="s">
        <v>27</v>
      </c>
      <c r="N147" s="10">
        <f t="shared" si="140"/>
        <v>10849</v>
      </c>
      <c r="O147" s="11">
        <v>10849</v>
      </c>
      <c r="P147" s="10">
        <f t="shared" si="132"/>
        <v>0</v>
      </c>
      <c r="Q147" s="1" t="s">
        <v>27</v>
      </c>
      <c r="R147" s="10">
        <f t="shared" si="141"/>
        <v>10862</v>
      </c>
      <c r="S147" s="11">
        <v>10863</v>
      </c>
      <c r="T147" s="10">
        <f t="shared" si="133"/>
        <v>1</v>
      </c>
      <c r="U147" s="1" t="s">
        <v>27</v>
      </c>
      <c r="V147" s="10">
        <f t="shared" si="142"/>
        <v>10881</v>
      </c>
      <c r="W147" s="11">
        <v>10881</v>
      </c>
      <c r="X147" s="10">
        <f t="shared" si="134"/>
        <v>0</v>
      </c>
      <c r="Y147" s="1" t="s">
        <v>27</v>
      </c>
      <c r="Z147" s="10">
        <f t="shared" si="143"/>
        <v>10898</v>
      </c>
      <c r="AA147" s="11">
        <v>10898</v>
      </c>
      <c r="AB147" s="10">
        <f t="shared" si="135"/>
        <v>0</v>
      </c>
      <c r="AC147" s="1" t="s">
        <v>27</v>
      </c>
      <c r="AD147" s="10">
        <f t="shared" si="144"/>
        <v>0</v>
      </c>
      <c r="AE147" s="11"/>
      <c r="AF147" s="10">
        <f t="shared" si="136"/>
        <v>0</v>
      </c>
    </row>
    <row r="148" spans="1:32" ht="12.75">
      <c r="A148" s="1" t="s">
        <v>28</v>
      </c>
      <c r="B148" s="10">
        <f t="shared" si="137"/>
        <v>10818</v>
      </c>
      <c r="C148" s="11">
        <v>10818</v>
      </c>
      <c r="D148" s="10">
        <f t="shared" si="129"/>
        <v>0</v>
      </c>
      <c r="E148" s="1" t="s">
        <v>28</v>
      </c>
      <c r="F148" s="10">
        <f t="shared" si="138"/>
        <v>10830</v>
      </c>
      <c r="G148" s="11">
        <v>10830</v>
      </c>
      <c r="H148" s="10">
        <f t="shared" si="130"/>
        <v>0</v>
      </c>
      <c r="I148" s="1" t="s">
        <v>28</v>
      </c>
      <c r="J148" s="10">
        <f t="shared" si="139"/>
        <v>10837</v>
      </c>
      <c r="K148" s="11">
        <v>10837</v>
      </c>
      <c r="L148" s="10">
        <f t="shared" si="131"/>
        <v>0</v>
      </c>
      <c r="M148" s="1" t="s">
        <v>28</v>
      </c>
      <c r="N148" s="10">
        <f t="shared" si="140"/>
        <v>10849</v>
      </c>
      <c r="O148" s="11">
        <v>10849</v>
      </c>
      <c r="P148" s="10">
        <f t="shared" si="132"/>
        <v>0</v>
      </c>
      <c r="Q148" s="1" t="s">
        <v>28</v>
      </c>
      <c r="R148" s="10">
        <f t="shared" si="141"/>
        <v>10863</v>
      </c>
      <c r="S148" s="11">
        <v>10863</v>
      </c>
      <c r="T148" s="10">
        <f t="shared" si="133"/>
        <v>0</v>
      </c>
      <c r="U148" s="1" t="s">
        <v>28</v>
      </c>
      <c r="V148" s="10">
        <f t="shared" si="142"/>
        <v>10881</v>
      </c>
      <c r="W148" s="11">
        <v>10881</v>
      </c>
      <c r="X148" s="10">
        <f t="shared" si="134"/>
        <v>0</v>
      </c>
      <c r="Y148" s="1" t="s">
        <v>28</v>
      </c>
      <c r="Z148" s="10">
        <f t="shared" si="143"/>
        <v>10898</v>
      </c>
      <c r="AA148" s="11">
        <v>10899</v>
      </c>
      <c r="AB148" s="10">
        <f t="shared" si="135"/>
        <v>1</v>
      </c>
      <c r="AC148" s="1" t="s">
        <v>28</v>
      </c>
      <c r="AD148" s="10">
        <f t="shared" si="144"/>
        <v>0</v>
      </c>
      <c r="AE148" s="11"/>
      <c r="AF148" s="10">
        <f t="shared" si="136"/>
        <v>0</v>
      </c>
    </row>
    <row r="149" spans="1:32" ht="12.75">
      <c r="A149" s="1" t="s">
        <v>29</v>
      </c>
      <c r="B149" s="10">
        <f t="shared" si="137"/>
        <v>10818</v>
      </c>
      <c r="C149" s="11">
        <v>10818</v>
      </c>
      <c r="D149" s="10">
        <f t="shared" si="129"/>
        <v>0</v>
      </c>
      <c r="E149" s="1" t="s">
        <v>29</v>
      </c>
      <c r="F149" s="10">
        <f t="shared" si="138"/>
        <v>10830</v>
      </c>
      <c r="G149" s="11">
        <v>10830</v>
      </c>
      <c r="H149" s="10">
        <f t="shared" si="130"/>
        <v>0</v>
      </c>
      <c r="I149" s="1" t="s">
        <v>29</v>
      </c>
      <c r="J149" s="10">
        <f t="shared" si="139"/>
        <v>10837</v>
      </c>
      <c r="K149" s="11">
        <v>10837</v>
      </c>
      <c r="L149" s="10">
        <f t="shared" si="131"/>
        <v>0</v>
      </c>
      <c r="M149" s="1" t="s">
        <v>29</v>
      </c>
      <c r="N149" s="10">
        <f t="shared" si="140"/>
        <v>10849</v>
      </c>
      <c r="O149" s="11">
        <v>10849</v>
      </c>
      <c r="P149" s="10">
        <f t="shared" si="132"/>
        <v>0</v>
      </c>
      <c r="Q149" s="1" t="s">
        <v>29</v>
      </c>
      <c r="R149" s="10">
        <f t="shared" si="141"/>
        <v>10863</v>
      </c>
      <c r="S149" s="11">
        <v>10864</v>
      </c>
      <c r="T149" s="10">
        <f t="shared" si="133"/>
        <v>1</v>
      </c>
      <c r="U149" s="1" t="s">
        <v>29</v>
      </c>
      <c r="V149" s="10">
        <f t="shared" si="142"/>
        <v>10881</v>
      </c>
      <c r="W149" s="11">
        <v>10881</v>
      </c>
      <c r="X149" s="10">
        <f t="shared" si="134"/>
        <v>0</v>
      </c>
      <c r="Y149" s="1" t="s">
        <v>29</v>
      </c>
      <c r="Z149" s="10">
        <f t="shared" si="143"/>
        <v>10899</v>
      </c>
      <c r="AA149" s="11">
        <v>10899</v>
      </c>
      <c r="AB149" s="10">
        <f t="shared" si="135"/>
        <v>0</v>
      </c>
      <c r="AC149" s="1" t="s">
        <v>29</v>
      </c>
      <c r="AD149" s="10">
        <f t="shared" si="144"/>
        <v>0</v>
      </c>
      <c r="AE149" s="11"/>
      <c r="AF149" s="10">
        <f t="shared" si="136"/>
        <v>0</v>
      </c>
    </row>
    <row r="150" spans="1:32" ht="12.75">
      <c r="A150" s="1" t="s">
        <v>30</v>
      </c>
      <c r="B150" s="10">
        <f t="shared" si="137"/>
        <v>10818</v>
      </c>
      <c r="C150" s="11">
        <v>10818</v>
      </c>
      <c r="D150" s="10">
        <f t="shared" si="129"/>
        <v>0</v>
      </c>
      <c r="E150" s="1" t="s">
        <v>30</v>
      </c>
      <c r="F150" s="10">
        <f t="shared" si="138"/>
        <v>10830</v>
      </c>
      <c r="G150" s="11">
        <v>10830</v>
      </c>
      <c r="H150" s="10">
        <f t="shared" si="130"/>
        <v>0</v>
      </c>
      <c r="I150" s="1" t="s">
        <v>30</v>
      </c>
      <c r="J150" s="10">
        <f t="shared" si="139"/>
        <v>10837</v>
      </c>
      <c r="K150" s="11">
        <v>10838</v>
      </c>
      <c r="L150" s="10">
        <f t="shared" si="131"/>
        <v>1</v>
      </c>
      <c r="M150" s="1" t="s">
        <v>30</v>
      </c>
      <c r="N150" s="10">
        <f t="shared" si="140"/>
        <v>10849</v>
      </c>
      <c r="O150" s="11">
        <v>10849</v>
      </c>
      <c r="P150" s="10">
        <f t="shared" si="132"/>
        <v>0</v>
      </c>
      <c r="Q150" s="1" t="s">
        <v>30</v>
      </c>
      <c r="R150" s="10">
        <f t="shared" si="141"/>
        <v>10864</v>
      </c>
      <c r="S150" s="11">
        <v>10866</v>
      </c>
      <c r="T150" s="10">
        <f t="shared" si="133"/>
        <v>2</v>
      </c>
      <c r="U150" s="1" t="s">
        <v>30</v>
      </c>
      <c r="V150" s="10">
        <f t="shared" si="142"/>
        <v>10881</v>
      </c>
      <c r="W150" s="11">
        <v>10883</v>
      </c>
      <c r="X150" s="10">
        <f t="shared" si="134"/>
        <v>2</v>
      </c>
      <c r="Y150" s="1" t="s">
        <v>30</v>
      </c>
      <c r="Z150" s="10">
        <f t="shared" si="143"/>
        <v>10899</v>
      </c>
      <c r="AA150" s="11">
        <v>10901</v>
      </c>
      <c r="AB150" s="10">
        <f t="shared" si="135"/>
        <v>2</v>
      </c>
      <c r="AC150" s="1" t="s">
        <v>30</v>
      </c>
      <c r="AD150" s="10">
        <f t="shared" si="144"/>
        <v>0</v>
      </c>
      <c r="AE150" s="11"/>
      <c r="AF150" s="10">
        <f t="shared" si="136"/>
        <v>0</v>
      </c>
    </row>
    <row r="151" spans="1:32" ht="12.75">
      <c r="A151" s="1" t="s">
        <v>31</v>
      </c>
      <c r="B151" s="10">
        <f t="shared" si="137"/>
        <v>10818</v>
      </c>
      <c r="C151" s="11">
        <v>10828</v>
      </c>
      <c r="D151" s="10">
        <f t="shared" si="129"/>
        <v>10</v>
      </c>
      <c r="E151" s="1" t="s">
        <v>31</v>
      </c>
      <c r="F151" s="10">
        <f t="shared" si="138"/>
        <v>10830</v>
      </c>
      <c r="G151" s="11">
        <v>10831</v>
      </c>
      <c r="H151" s="10">
        <f t="shared" si="130"/>
        <v>1</v>
      </c>
      <c r="I151" s="1" t="s">
        <v>31</v>
      </c>
      <c r="J151" s="10">
        <f t="shared" si="139"/>
        <v>10838</v>
      </c>
      <c r="K151" s="11">
        <v>10842</v>
      </c>
      <c r="L151" s="10">
        <f t="shared" si="131"/>
        <v>4</v>
      </c>
      <c r="M151" s="1" t="s">
        <v>31</v>
      </c>
      <c r="N151" s="10">
        <f t="shared" si="140"/>
        <v>10849</v>
      </c>
      <c r="O151" s="11">
        <v>10851</v>
      </c>
      <c r="P151" s="10">
        <f t="shared" si="132"/>
        <v>2</v>
      </c>
      <c r="Q151" s="1" t="s">
        <v>31</v>
      </c>
      <c r="R151" s="10">
        <f t="shared" si="141"/>
        <v>10866</v>
      </c>
      <c r="S151" s="11">
        <v>10870</v>
      </c>
      <c r="T151" s="10">
        <f t="shared" si="133"/>
        <v>4</v>
      </c>
      <c r="U151" s="1" t="s">
        <v>31</v>
      </c>
      <c r="V151" s="10">
        <f t="shared" si="142"/>
        <v>10883</v>
      </c>
      <c r="W151" s="11">
        <v>10887</v>
      </c>
      <c r="X151" s="10">
        <f t="shared" si="134"/>
        <v>4</v>
      </c>
      <c r="Y151" s="1" t="s">
        <v>31</v>
      </c>
      <c r="Z151" s="10">
        <f t="shared" si="143"/>
        <v>10901</v>
      </c>
      <c r="AA151" s="11">
        <v>10904</v>
      </c>
      <c r="AB151" s="10">
        <f t="shared" si="135"/>
        <v>3</v>
      </c>
      <c r="AC151" s="1" t="s">
        <v>31</v>
      </c>
      <c r="AD151" s="10">
        <f t="shared" si="144"/>
        <v>0</v>
      </c>
      <c r="AE151" s="11"/>
      <c r="AF151" s="10">
        <f t="shared" si="136"/>
        <v>0</v>
      </c>
    </row>
    <row r="152" spans="1:32" ht="12.75">
      <c r="A152" s="14" t="s">
        <v>9</v>
      </c>
      <c r="B152" s="15"/>
      <c r="C152" s="16"/>
      <c r="D152" s="15">
        <f>SUM(D140:D151)</f>
        <v>18</v>
      </c>
      <c r="E152" s="14" t="s">
        <v>9</v>
      </c>
      <c r="F152" s="15"/>
      <c r="G152" s="16"/>
      <c r="H152" s="15">
        <f>SUM(H140:H151)</f>
        <v>3</v>
      </c>
      <c r="I152" s="14" t="s">
        <v>9</v>
      </c>
      <c r="J152" s="15"/>
      <c r="K152" s="16"/>
      <c r="L152" s="15">
        <f>SUM(L140:L151)</f>
        <v>11</v>
      </c>
      <c r="M152" s="14" t="s">
        <v>9</v>
      </c>
      <c r="N152" s="15"/>
      <c r="O152" s="16"/>
      <c r="P152" s="15">
        <f>SUM(P140:P151)</f>
        <v>9</v>
      </c>
      <c r="Q152" s="14" t="s">
        <v>9</v>
      </c>
      <c r="R152" s="15"/>
      <c r="S152" s="16"/>
      <c r="T152" s="15">
        <f>SUM(T140:T151)</f>
        <v>19</v>
      </c>
      <c r="U152" s="14" t="s">
        <v>9</v>
      </c>
      <c r="V152" s="15"/>
      <c r="W152" s="16"/>
      <c r="X152" s="15">
        <f>SUM(X140:X151)</f>
        <v>17</v>
      </c>
      <c r="Y152" s="14" t="s">
        <v>9</v>
      </c>
      <c r="Z152" s="15"/>
      <c r="AA152" s="16"/>
      <c r="AB152" s="15">
        <f>SUM(AB140:AB151)</f>
        <v>17</v>
      </c>
      <c r="AC152" s="14" t="s">
        <v>9</v>
      </c>
      <c r="AD152" s="15"/>
      <c r="AE152" s="16"/>
      <c r="AF152" s="15">
        <f>SUM(AF140:AF151)</f>
        <v>-10904</v>
      </c>
    </row>
    <row r="153" spans="1:32" ht="12.75">
      <c r="A153" s="17"/>
      <c r="B153" s="18"/>
      <c r="C153" s="19"/>
      <c r="D153" s="17"/>
      <c r="E153" s="17"/>
      <c r="F153" s="18"/>
      <c r="G153" s="19"/>
      <c r="H153" s="17"/>
      <c r="I153" s="17"/>
      <c r="J153" s="18"/>
      <c r="K153" s="19"/>
      <c r="L153" s="17"/>
      <c r="M153" s="17"/>
      <c r="N153" s="18"/>
      <c r="O153" s="19"/>
      <c r="P153" s="17"/>
      <c r="Q153" s="17"/>
      <c r="R153" s="18"/>
      <c r="S153" s="19"/>
      <c r="T153" s="17"/>
      <c r="U153" s="17"/>
      <c r="V153" s="18"/>
      <c r="W153" s="19"/>
      <c r="X153" s="17"/>
      <c r="Y153" s="17"/>
      <c r="Z153" s="18"/>
      <c r="AA153" s="19"/>
      <c r="AB153" s="17"/>
      <c r="AC153" s="17"/>
      <c r="AD153" s="18"/>
      <c r="AE153" s="19"/>
      <c r="AF153" s="17"/>
    </row>
    <row r="154" spans="1:32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</row>
    <row r="156" spans="1:32" ht="12.75">
      <c r="A156" s="2"/>
      <c r="B156" s="22"/>
      <c r="C156" s="13"/>
      <c r="D156" s="26"/>
      <c r="E156" s="2"/>
      <c r="F156" s="22"/>
      <c r="G156" s="13"/>
      <c r="H156" s="26"/>
      <c r="I156" s="2"/>
      <c r="J156" s="22"/>
      <c r="K156" s="13"/>
      <c r="L156" s="26"/>
      <c r="M156" s="2"/>
      <c r="N156" s="22"/>
      <c r="O156" s="13"/>
      <c r="P156" s="26"/>
      <c r="Q156" s="2"/>
      <c r="R156" s="22"/>
      <c r="S156" s="13"/>
      <c r="T156" s="26"/>
      <c r="U156" s="2"/>
      <c r="V156" s="22"/>
      <c r="W156" s="13"/>
      <c r="X156" s="26"/>
      <c r="Y156" s="2"/>
      <c r="Z156" s="22"/>
      <c r="AA156" s="13"/>
      <c r="AB156" s="26"/>
      <c r="AC156" s="2"/>
      <c r="AD156" s="22"/>
      <c r="AE156" s="13"/>
      <c r="AF156" s="26"/>
    </row>
    <row r="157" spans="1:32" ht="12.75">
      <c r="A157" s="2"/>
      <c r="B157" s="22"/>
      <c r="C157" s="13"/>
      <c r="D157" s="2"/>
      <c r="E157" s="2"/>
      <c r="F157" s="22"/>
      <c r="G157" s="13"/>
      <c r="H157" s="2"/>
      <c r="I157" s="2"/>
      <c r="J157" s="22"/>
      <c r="K157" s="13"/>
      <c r="L157" s="2"/>
      <c r="M157" s="2"/>
      <c r="N157" s="22"/>
      <c r="O157" s="13"/>
      <c r="P157" s="2"/>
      <c r="Q157" s="2"/>
      <c r="R157" s="22"/>
      <c r="S157" s="13"/>
      <c r="T157" s="2"/>
      <c r="U157" s="2"/>
      <c r="V157" s="22"/>
      <c r="W157" s="13"/>
      <c r="X157" s="2"/>
      <c r="Y157" s="2"/>
      <c r="Z157" s="22"/>
      <c r="AA157" s="13"/>
      <c r="AB157" s="2"/>
      <c r="AC157" s="2"/>
      <c r="AD157" s="22"/>
      <c r="AE157" s="13"/>
      <c r="AF157" s="2"/>
    </row>
    <row r="158" spans="1:32" ht="12.75">
      <c r="A158" s="2"/>
      <c r="B158" s="22"/>
      <c r="C158" s="27"/>
      <c r="D158" s="12"/>
      <c r="E158" s="2"/>
      <c r="F158" s="22"/>
      <c r="G158" s="27"/>
      <c r="H158" s="12"/>
      <c r="I158" s="2"/>
      <c r="J158" s="22"/>
      <c r="K158" s="27"/>
      <c r="L158" s="12"/>
      <c r="M158" s="2"/>
      <c r="N158" s="22"/>
      <c r="O158" s="27"/>
      <c r="P158" s="12"/>
      <c r="Q158" s="2"/>
      <c r="R158" s="22"/>
      <c r="S158" s="27"/>
      <c r="T158" s="12"/>
      <c r="U158" s="2"/>
      <c r="V158" s="22"/>
      <c r="W158" s="27"/>
      <c r="X158" s="12"/>
      <c r="Y158" s="2"/>
      <c r="Z158" s="22"/>
      <c r="AA158" s="27"/>
      <c r="AB158" s="12"/>
      <c r="AC158" s="2"/>
      <c r="AD158" s="22"/>
      <c r="AE158" s="27"/>
      <c r="AF158" s="12"/>
    </row>
    <row r="159" spans="1:32" ht="12.75">
      <c r="A159" s="2"/>
      <c r="B159" s="22"/>
      <c r="C159" s="13"/>
      <c r="D159" s="2"/>
      <c r="E159" s="2"/>
      <c r="F159" s="22"/>
      <c r="G159" s="13"/>
      <c r="H159" s="2"/>
      <c r="I159" s="2"/>
      <c r="J159" s="22"/>
      <c r="K159" s="13"/>
      <c r="L159" s="2"/>
      <c r="M159" s="2"/>
      <c r="N159" s="22"/>
      <c r="O159" s="13"/>
      <c r="P159" s="2"/>
      <c r="Q159" s="2"/>
      <c r="R159" s="22"/>
      <c r="S159" s="13"/>
      <c r="T159" s="2"/>
      <c r="U159" s="2"/>
      <c r="V159" s="22"/>
      <c r="W159" s="13"/>
      <c r="X159" s="2"/>
      <c r="Y159" s="2"/>
      <c r="Z159" s="22"/>
      <c r="AA159" s="13"/>
      <c r="AB159" s="2"/>
      <c r="AC159" s="2"/>
      <c r="AD159" s="22"/>
      <c r="AE159" s="13"/>
      <c r="AF159" s="2"/>
    </row>
    <row r="160" spans="1:32" ht="12.75">
      <c r="A160" s="2"/>
      <c r="B160" s="22"/>
      <c r="C160" s="13"/>
      <c r="D160" s="2"/>
      <c r="E160" s="2"/>
      <c r="F160" s="22"/>
      <c r="G160" s="13"/>
      <c r="H160" s="2"/>
      <c r="I160" s="2"/>
      <c r="J160" s="22"/>
      <c r="K160" s="13"/>
      <c r="L160" s="2"/>
      <c r="M160" s="2"/>
      <c r="N160" s="22"/>
      <c r="O160" s="13"/>
      <c r="P160" s="2"/>
      <c r="Q160" s="2"/>
      <c r="R160" s="22"/>
      <c r="S160" s="13"/>
      <c r="T160" s="2"/>
      <c r="U160" s="2"/>
      <c r="V160" s="22"/>
      <c r="W160" s="13"/>
      <c r="X160" s="2"/>
      <c r="Y160" s="2"/>
      <c r="Z160" s="22"/>
      <c r="AA160" s="13"/>
      <c r="AB160" s="2"/>
      <c r="AC160" s="2"/>
      <c r="AD160" s="22"/>
      <c r="AE160" s="13"/>
      <c r="AF160" s="2"/>
    </row>
    <row r="161" spans="1:32" ht="12.75">
      <c r="A161" s="2"/>
      <c r="B161" s="22"/>
      <c r="C161" s="13"/>
      <c r="D161" s="2"/>
      <c r="E161" s="2"/>
      <c r="F161" s="22"/>
      <c r="G161" s="13"/>
      <c r="H161" s="2"/>
      <c r="I161" s="2"/>
      <c r="J161" s="22"/>
      <c r="K161" s="13"/>
      <c r="L161" s="2"/>
      <c r="M161" s="2"/>
      <c r="N161" s="22"/>
      <c r="O161" s="13"/>
      <c r="P161" s="2"/>
      <c r="Q161" s="2"/>
      <c r="R161" s="22"/>
      <c r="S161" s="13"/>
      <c r="T161" s="2"/>
      <c r="U161" s="2"/>
      <c r="V161" s="22"/>
      <c r="W161" s="13"/>
      <c r="X161" s="2"/>
      <c r="Y161" s="2"/>
      <c r="Z161" s="22"/>
      <c r="AA161" s="13"/>
      <c r="AB161" s="2"/>
      <c r="AC161" s="2"/>
      <c r="AD161" s="22"/>
      <c r="AE161" s="13"/>
      <c r="AF161" s="2"/>
    </row>
    <row r="162" spans="1:32" ht="12.75">
      <c r="A162" s="2"/>
      <c r="B162" s="22"/>
      <c r="C162" s="13"/>
      <c r="D162" s="2"/>
      <c r="E162" s="2"/>
      <c r="F162" s="22"/>
      <c r="G162" s="13"/>
      <c r="H162" s="2"/>
      <c r="I162" s="2"/>
      <c r="J162" s="22"/>
      <c r="K162" s="13"/>
      <c r="L162" s="2"/>
      <c r="M162" s="2"/>
      <c r="N162" s="22"/>
      <c r="O162" s="13"/>
      <c r="P162" s="2"/>
      <c r="Q162" s="2"/>
      <c r="R162" s="22"/>
      <c r="S162" s="13"/>
      <c r="T162" s="2"/>
      <c r="U162" s="2"/>
      <c r="V162" s="22"/>
      <c r="W162" s="13"/>
      <c r="X162" s="2"/>
      <c r="Y162" s="2"/>
      <c r="Z162" s="22"/>
      <c r="AA162" s="13"/>
      <c r="AB162" s="2"/>
      <c r="AC162" s="2"/>
      <c r="AD162" s="22"/>
      <c r="AE162" s="13"/>
      <c r="AF162" s="2"/>
    </row>
    <row r="163" spans="1:32" ht="12.75">
      <c r="A163" s="2"/>
      <c r="B163" s="22"/>
      <c r="C163" s="13"/>
      <c r="D163" s="2"/>
      <c r="E163" s="2"/>
      <c r="F163" s="22"/>
      <c r="G163" s="13"/>
      <c r="H163" s="2"/>
      <c r="I163" s="2"/>
      <c r="J163" s="22"/>
      <c r="K163" s="13"/>
      <c r="L163" s="2"/>
      <c r="M163" s="2"/>
      <c r="N163" s="22"/>
      <c r="O163" s="13"/>
      <c r="P163" s="2"/>
      <c r="Q163" s="2"/>
      <c r="R163" s="22"/>
      <c r="S163" s="13"/>
      <c r="T163" s="2"/>
      <c r="U163" s="2"/>
      <c r="V163" s="22"/>
      <c r="W163" s="13"/>
      <c r="X163" s="2"/>
      <c r="Y163" s="2"/>
      <c r="Z163" s="22"/>
      <c r="AA163" s="13"/>
      <c r="AB163" s="2"/>
      <c r="AC163" s="2"/>
      <c r="AD163" s="22"/>
      <c r="AE163" s="13"/>
      <c r="AF163" s="2"/>
    </row>
    <row r="164" spans="1:32" ht="12.75">
      <c r="A164" s="2"/>
      <c r="B164" s="22"/>
      <c r="C164" s="13"/>
      <c r="D164" s="2"/>
      <c r="E164" s="2"/>
      <c r="F164" s="22"/>
      <c r="G164" s="13"/>
      <c r="H164" s="2"/>
      <c r="I164" s="2"/>
      <c r="J164" s="22"/>
      <c r="K164" s="13"/>
      <c r="L164" s="2"/>
      <c r="M164" s="2"/>
      <c r="N164" s="22"/>
      <c r="O164" s="13"/>
      <c r="P164" s="2"/>
      <c r="Q164" s="2"/>
      <c r="R164" s="22"/>
      <c r="S164" s="13"/>
      <c r="T164" s="2"/>
      <c r="U164" s="2"/>
      <c r="V164" s="22"/>
      <c r="W164" s="13"/>
      <c r="X164" s="2"/>
      <c r="Y164" s="2"/>
      <c r="Z164" s="22"/>
      <c r="AA164" s="13"/>
      <c r="AB164" s="2"/>
      <c r="AC164" s="2"/>
      <c r="AD164" s="22"/>
      <c r="AE164" s="13"/>
      <c r="AF164" s="2"/>
    </row>
    <row r="165" spans="1:32" ht="12.75">
      <c r="A165" s="2"/>
      <c r="B165" s="22"/>
      <c r="C165" s="13"/>
      <c r="D165" s="2"/>
      <c r="E165" s="2"/>
      <c r="F165" s="22"/>
      <c r="G165" s="13"/>
      <c r="H165" s="2"/>
      <c r="I165" s="2"/>
      <c r="J165" s="22"/>
      <c r="K165" s="13"/>
      <c r="L165" s="2"/>
      <c r="M165" s="2"/>
      <c r="N165" s="22"/>
      <c r="O165" s="13"/>
      <c r="P165" s="2"/>
      <c r="Q165" s="2"/>
      <c r="R165" s="22"/>
      <c r="S165" s="13"/>
      <c r="T165" s="2"/>
      <c r="U165" s="2"/>
      <c r="V165" s="22"/>
      <c r="W165" s="13"/>
      <c r="X165" s="2"/>
      <c r="Y165" s="2"/>
      <c r="Z165" s="22"/>
      <c r="AA165" s="13"/>
      <c r="AB165" s="2"/>
      <c r="AC165" s="2"/>
      <c r="AD165" s="22"/>
      <c r="AE165" s="13"/>
      <c r="AF165" s="2"/>
    </row>
    <row r="166" spans="1:32" ht="12.75">
      <c r="A166" s="2"/>
      <c r="B166" s="22"/>
      <c r="C166" s="13"/>
      <c r="D166" s="2"/>
      <c r="E166" s="2"/>
      <c r="F166" s="22"/>
      <c r="G166" s="13"/>
      <c r="H166" s="2"/>
      <c r="I166" s="2"/>
      <c r="J166" s="22"/>
      <c r="K166" s="13"/>
      <c r="L166" s="2"/>
      <c r="M166" s="2"/>
      <c r="N166" s="22"/>
      <c r="O166" s="13"/>
      <c r="P166" s="2"/>
      <c r="Q166" s="2"/>
      <c r="R166" s="22"/>
      <c r="S166" s="13"/>
      <c r="T166" s="2"/>
      <c r="U166" s="2"/>
      <c r="V166" s="22"/>
      <c r="W166" s="13"/>
      <c r="X166" s="2"/>
      <c r="Y166" s="2"/>
      <c r="Z166" s="22"/>
      <c r="AA166" s="13"/>
      <c r="AB166" s="2"/>
      <c r="AC166" s="2"/>
      <c r="AD166" s="22"/>
      <c r="AE166" s="13"/>
      <c r="AF166" s="2"/>
    </row>
    <row r="167" spans="1:32" ht="12.75">
      <c r="A167" s="2"/>
      <c r="B167" s="22"/>
      <c r="C167" s="13"/>
      <c r="D167" s="2"/>
      <c r="E167" s="2"/>
      <c r="F167" s="22"/>
      <c r="G167" s="13"/>
      <c r="H167" s="2"/>
      <c r="I167" s="2"/>
      <c r="J167" s="22"/>
      <c r="K167" s="13"/>
      <c r="L167" s="2"/>
      <c r="M167" s="2"/>
      <c r="N167" s="22"/>
      <c r="O167" s="13"/>
      <c r="P167" s="2"/>
      <c r="Q167" s="2"/>
      <c r="R167" s="22"/>
      <c r="S167" s="13"/>
      <c r="T167" s="2"/>
      <c r="U167" s="2"/>
      <c r="V167" s="22"/>
      <c r="W167" s="13"/>
      <c r="X167" s="2"/>
      <c r="Y167" s="2"/>
      <c r="Z167" s="22"/>
      <c r="AA167" s="13"/>
      <c r="AB167" s="2"/>
      <c r="AC167" s="2"/>
      <c r="AD167" s="22"/>
      <c r="AE167" s="13"/>
      <c r="AF167" s="2"/>
    </row>
    <row r="168" spans="1:32" ht="12.75">
      <c r="A168" s="17"/>
      <c r="B168" s="18"/>
      <c r="C168" s="19"/>
      <c r="D168" s="17"/>
      <c r="E168" s="17"/>
      <c r="F168" s="18"/>
      <c r="G168" s="19"/>
      <c r="H168" s="17"/>
      <c r="I168" s="17"/>
      <c r="J168" s="18"/>
      <c r="K168" s="19"/>
      <c r="L168" s="17"/>
      <c r="M168" s="17"/>
      <c r="N168" s="18"/>
      <c r="O168" s="19"/>
      <c r="P168" s="17"/>
      <c r="Q168" s="17"/>
      <c r="R168" s="18"/>
      <c r="S168" s="19"/>
      <c r="T168" s="17"/>
      <c r="U168" s="17"/>
      <c r="V168" s="18"/>
      <c r="W168" s="19"/>
      <c r="X168" s="17"/>
      <c r="Y168" s="17"/>
      <c r="Z168" s="18"/>
      <c r="AA168" s="19"/>
      <c r="AB168" s="17"/>
      <c r="AC168" s="17"/>
      <c r="AD168" s="18"/>
      <c r="AE168" s="19"/>
      <c r="AF168" s="17"/>
    </row>
    <row r="169" spans="1:32" ht="12.75">
      <c r="A169" s="17"/>
      <c r="B169" s="18"/>
      <c r="C169" s="19"/>
      <c r="D169" s="17"/>
      <c r="E169" s="17"/>
      <c r="F169" s="18"/>
      <c r="G169" s="19"/>
      <c r="H169" s="17"/>
      <c r="I169" s="17"/>
      <c r="J169" s="18"/>
      <c r="K169" s="19"/>
      <c r="L169" s="17"/>
      <c r="M169" s="17"/>
      <c r="N169" s="18"/>
      <c r="O169" s="19"/>
      <c r="P169" s="17"/>
      <c r="Q169" s="17"/>
      <c r="R169" s="18"/>
      <c r="S169" s="19"/>
      <c r="T169" s="17"/>
      <c r="U169" s="17"/>
      <c r="V169" s="18"/>
      <c r="W169" s="19"/>
      <c r="X169" s="17"/>
      <c r="Y169" s="17"/>
      <c r="Z169" s="18"/>
      <c r="AA169" s="19"/>
      <c r="AB169" s="17"/>
      <c r="AC169" s="17"/>
      <c r="AD169" s="18"/>
      <c r="AE169" s="19"/>
      <c r="AF169" s="17"/>
    </row>
    <row r="170" spans="1:32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</row>
    <row r="172" spans="1:32" ht="12.75">
      <c r="A172" s="2"/>
      <c r="B172" s="22"/>
      <c r="C172" s="13"/>
      <c r="D172" s="2"/>
      <c r="E172" s="2"/>
      <c r="F172" s="22"/>
      <c r="G172" s="13"/>
      <c r="H172" s="2"/>
      <c r="I172" s="2"/>
      <c r="J172" s="22"/>
      <c r="K172" s="13"/>
      <c r="L172" s="2"/>
      <c r="M172" s="2"/>
      <c r="N172" s="22"/>
      <c r="O172" s="13"/>
      <c r="P172" s="2"/>
      <c r="Q172" s="2"/>
      <c r="R172" s="22"/>
      <c r="S172" s="13"/>
      <c r="T172" s="2"/>
      <c r="U172" s="2"/>
      <c r="V172" s="22"/>
      <c r="W172" s="13"/>
      <c r="X172" s="2"/>
      <c r="Y172" s="2"/>
      <c r="Z172" s="22"/>
      <c r="AA172" s="13"/>
      <c r="AB172" s="2"/>
      <c r="AC172" s="2"/>
      <c r="AD172" s="22"/>
      <c r="AE172" s="13"/>
      <c r="AF172" s="2"/>
    </row>
    <row r="173" spans="1:32" ht="12.75">
      <c r="A173" s="2"/>
      <c r="B173" s="22"/>
      <c r="C173" s="13"/>
      <c r="D173" s="2"/>
      <c r="E173" s="2"/>
      <c r="F173" s="22"/>
      <c r="G173" s="13"/>
      <c r="H173" s="2"/>
      <c r="I173" s="2"/>
      <c r="J173" s="22"/>
      <c r="K173" s="13"/>
      <c r="L173" s="2"/>
      <c r="M173" s="2"/>
      <c r="N173" s="22"/>
      <c r="O173" s="13"/>
      <c r="P173" s="2"/>
      <c r="Q173" s="2"/>
      <c r="R173" s="22"/>
      <c r="S173" s="13"/>
      <c r="T173" s="2"/>
      <c r="U173" s="2"/>
      <c r="V173" s="22"/>
      <c r="W173" s="13"/>
      <c r="X173" s="2"/>
      <c r="Y173" s="2"/>
      <c r="Z173" s="22"/>
      <c r="AA173" s="13"/>
      <c r="AB173" s="2"/>
      <c r="AC173" s="2"/>
      <c r="AD173" s="22"/>
      <c r="AE173" s="13"/>
      <c r="AF173" s="2"/>
    </row>
    <row r="174" spans="1:32" ht="12.75">
      <c r="A174" s="2"/>
      <c r="B174" s="22"/>
      <c r="C174" s="13"/>
      <c r="D174" s="2"/>
      <c r="E174" s="2"/>
      <c r="F174" s="22"/>
      <c r="G174" s="13"/>
      <c r="H174" s="2"/>
      <c r="I174" s="2"/>
      <c r="J174" s="22"/>
      <c r="K174" s="13"/>
      <c r="L174" s="2"/>
      <c r="M174" s="2"/>
      <c r="N174" s="22"/>
      <c r="O174" s="13"/>
      <c r="P174" s="2"/>
      <c r="Q174" s="2"/>
      <c r="R174" s="22"/>
      <c r="S174" s="13"/>
      <c r="T174" s="2"/>
      <c r="U174" s="2"/>
      <c r="V174" s="22"/>
      <c r="W174" s="13"/>
      <c r="X174" s="2"/>
      <c r="Y174" s="2"/>
      <c r="Z174" s="22"/>
      <c r="AA174" s="13"/>
      <c r="AB174" s="2"/>
      <c r="AC174" s="2"/>
      <c r="AD174" s="22"/>
      <c r="AE174" s="13"/>
      <c r="AF174" s="2"/>
    </row>
    <row r="175" spans="1:32" ht="12.75">
      <c r="A175" s="2"/>
      <c r="B175" s="22"/>
      <c r="C175" s="13"/>
      <c r="D175" s="2"/>
      <c r="E175" s="2"/>
      <c r="F175" s="22"/>
      <c r="G175" s="13"/>
      <c r="H175" s="2"/>
      <c r="I175" s="2"/>
      <c r="J175" s="22"/>
      <c r="K175" s="13"/>
      <c r="L175" s="2"/>
      <c r="M175" s="2"/>
      <c r="N175" s="22"/>
      <c r="O175" s="13"/>
      <c r="P175" s="2"/>
      <c r="Q175" s="2"/>
      <c r="R175" s="22"/>
      <c r="S175" s="13"/>
      <c r="T175" s="2"/>
      <c r="U175" s="2"/>
      <c r="V175" s="22"/>
      <c r="W175" s="13"/>
      <c r="X175" s="2"/>
      <c r="Y175" s="2"/>
      <c r="Z175" s="22"/>
      <c r="AA175" s="13"/>
      <c r="AB175" s="2"/>
      <c r="AC175" s="2"/>
      <c r="AD175" s="22"/>
      <c r="AE175" s="13"/>
      <c r="AF175" s="2"/>
    </row>
    <row r="176" spans="1:32" ht="12.75">
      <c r="A176" s="2"/>
      <c r="B176" s="22"/>
      <c r="C176" s="13"/>
      <c r="D176" s="2"/>
      <c r="E176" s="2"/>
      <c r="F176" s="22"/>
      <c r="G176" s="13"/>
      <c r="H176" s="2"/>
      <c r="I176" s="2"/>
      <c r="J176" s="22"/>
      <c r="K176" s="13"/>
      <c r="L176" s="2"/>
      <c r="M176" s="2"/>
      <c r="N176" s="22"/>
      <c r="O176" s="13"/>
      <c r="P176" s="2"/>
      <c r="Q176" s="2"/>
      <c r="R176" s="22"/>
      <c r="S176" s="13"/>
      <c r="T176" s="2"/>
      <c r="U176" s="2"/>
      <c r="V176" s="22"/>
      <c r="W176" s="13"/>
      <c r="X176" s="2"/>
      <c r="Y176" s="2"/>
      <c r="Z176" s="22"/>
      <c r="AA176" s="13"/>
      <c r="AB176" s="2"/>
      <c r="AC176" s="2"/>
      <c r="AD176" s="22"/>
      <c r="AE176" s="13"/>
      <c r="AF176" s="2"/>
    </row>
    <row r="177" spans="1:32" ht="12.75">
      <c r="A177" s="2"/>
      <c r="B177" s="22"/>
      <c r="C177" s="13"/>
      <c r="D177" s="2"/>
      <c r="E177" s="2"/>
      <c r="F177" s="22"/>
      <c r="G177" s="13"/>
      <c r="H177" s="2"/>
      <c r="I177" s="2"/>
      <c r="J177" s="22"/>
      <c r="K177" s="13"/>
      <c r="L177" s="2"/>
      <c r="M177" s="2"/>
      <c r="N177" s="22"/>
      <c r="O177" s="13"/>
      <c r="P177" s="2"/>
      <c r="Q177" s="2"/>
      <c r="R177" s="22"/>
      <c r="S177" s="13"/>
      <c r="T177" s="2"/>
      <c r="U177" s="2"/>
      <c r="V177" s="22"/>
      <c r="W177" s="13"/>
      <c r="X177" s="2"/>
      <c r="Y177" s="2"/>
      <c r="Z177" s="22"/>
      <c r="AA177" s="13"/>
      <c r="AB177" s="2"/>
      <c r="AC177" s="2"/>
      <c r="AD177" s="22"/>
      <c r="AE177" s="13"/>
      <c r="AF177" s="2"/>
    </row>
    <row r="178" spans="1:32" ht="12.75">
      <c r="A178" s="2"/>
      <c r="B178" s="22"/>
      <c r="C178" s="13"/>
      <c r="D178" s="2"/>
      <c r="E178" s="2"/>
      <c r="F178" s="22"/>
      <c r="G178" s="13"/>
      <c r="H178" s="2"/>
      <c r="I178" s="2"/>
      <c r="J178" s="22"/>
      <c r="K178" s="13"/>
      <c r="L178" s="2"/>
      <c r="M178" s="2"/>
      <c r="N178" s="22"/>
      <c r="O178" s="13"/>
      <c r="P178" s="2"/>
      <c r="Q178" s="2"/>
      <c r="R178" s="22"/>
      <c r="S178" s="13"/>
      <c r="T178" s="2"/>
      <c r="U178" s="2"/>
      <c r="V178" s="22"/>
      <c r="W178" s="13"/>
      <c r="X178" s="2"/>
      <c r="Y178" s="2"/>
      <c r="Z178" s="22"/>
      <c r="AA178" s="13"/>
      <c r="AB178" s="2"/>
      <c r="AC178" s="2"/>
      <c r="AD178" s="22"/>
      <c r="AE178" s="13"/>
      <c r="AF178" s="2"/>
    </row>
    <row r="179" spans="1:32" ht="12.75">
      <c r="A179" s="2"/>
      <c r="B179" s="22"/>
      <c r="C179" s="13"/>
      <c r="D179" s="2"/>
      <c r="E179" s="2"/>
      <c r="F179" s="22"/>
      <c r="G179" s="13"/>
      <c r="H179" s="2"/>
      <c r="I179" s="2"/>
      <c r="J179" s="22"/>
      <c r="K179" s="13"/>
      <c r="L179" s="2"/>
      <c r="M179" s="2"/>
      <c r="N179" s="22"/>
      <c r="O179" s="13"/>
      <c r="P179" s="2"/>
      <c r="Q179" s="2"/>
      <c r="R179" s="22"/>
      <c r="S179" s="13"/>
      <c r="T179" s="2"/>
      <c r="U179" s="2"/>
      <c r="V179" s="22"/>
      <c r="W179" s="13"/>
      <c r="X179" s="2"/>
      <c r="Y179" s="2"/>
      <c r="Z179" s="22"/>
      <c r="AA179" s="13"/>
      <c r="AB179" s="2"/>
      <c r="AC179" s="2"/>
      <c r="AD179" s="22"/>
      <c r="AE179" s="13"/>
      <c r="AF179" s="2"/>
    </row>
    <row r="180" spans="1:32" ht="12.75">
      <c r="A180" s="2"/>
      <c r="B180" s="22"/>
      <c r="C180" s="13"/>
      <c r="D180" s="2"/>
      <c r="E180" s="2"/>
      <c r="F180" s="22"/>
      <c r="G180" s="13"/>
      <c r="H180" s="2"/>
      <c r="I180" s="2"/>
      <c r="J180" s="22"/>
      <c r="K180" s="13"/>
      <c r="L180" s="2"/>
      <c r="M180" s="2"/>
      <c r="N180" s="22"/>
      <c r="O180" s="13"/>
      <c r="P180" s="2"/>
      <c r="Q180" s="2"/>
      <c r="R180" s="22"/>
      <c r="S180" s="13"/>
      <c r="T180" s="2"/>
      <c r="U180" s="2"/>
      <c r="V180" s="22"/>
      <c r="W180" s="13"/>
      <c r="X180" s="2"/>
      <c r="Y180" s="2"/>
      <c r="Z180" s="22"/>
      <c r="AA180" s="13"/>
      <c r="AB180" s="2"/>
      <c r="AC180" s="2"/>
      <c r="AD180" s="22"/>
      <c r="AE180" s="13"/>
      <c r="AF180" s="2"/>
    </row>
    <row r="181" spans="1:32" ht="12.75">
      <c r="A181" s="2"/>
      <c r="B181" s="22"/>
      <c r="C181" s="13"/>
      <c r="D181" s="2"/>
      <c r="E181" s="2"/>
      <c r="F181" s="22"/>
      <c r="G181" s="13"/>
      <c r="H181" s="2"/>
      <c r="I181" s="2"/>
      <c r="J181" s="22"/>
      <c r="K181" s="13"/>
      <c r="L181" s="2"/>
      <c r="M181" s="2"/>
      <c r="N181" s="22"/>
      <c r="O181" s="13"/>
      <c r="P181" s="2"/>
      <c r="Q181" s="2"/>
      <c r="R181" s="22"/>
      <c r="S181" s="13"/>
      <c r="T181" s="2"/>
      <c r="U181" s="2"/>
      <c r="V181" s="22"/>
      <c r="W181" s="13"/>
      <c r="X181" s="2"/>
      <c r="Y181" s="2"/>
      <c r="Z181" s="22"/>
      <c r="AA181" s="13"/>
      <c r="AB181" s="2"/>
      <c r="AC181" s="2"/>
      <c r="AD181" s="22"/>
      <c r="AE181" s="13"/>
      <c r="AF181" s="2"/>
    </row>
    <row r="182" spans="1:32" ht="12.75">
      <c r="A182" s="2"/>
      <c r="B182" s="22"/>
      <c r="C182" s="13"/>
      <c r="D182" s="2"/>
      <c r="E182" s="2"/>
      <c r="F182" s="22"/>
      <c r="G182" s="13"/>
      <c r="H182" s="2"/>
      <c r="I182" s="2"/>
      <c r="J182" s="22"/>
      <c r="K182" s="13"/>
      <c r="L182" s="2"/>
      <c r="M182" s="2"/>
      <c r="N182" s="22"/>
      <c r="O182" s="13"/>
      <c r="P182" s="2"/>
      <c r="Q182" s="2"/>
      <c r="R182" s="22"/>
      <c r="S182" s="13"/>
      <c r="T182" s="2"/>
      <c r="U182" s="2"/>
      <c r="V182" s="22"/>
      <c r="W182" s="13"/>
      <c r="X182" s="2"/>
      <c r="Y182" s="2"/>
      <c r="Z182" s="22"/>
      <c r="AA182" s="13"/>
      <c r="AB182" s="2"/>
      <c r="AC182" s="2"/>
      <c r="AD182" s="22"/>
      <c r="AE182" s="13"/>
      <c r="AF182" s="2"/>
    </row>
    <row r="183" spans="1:32" ht="12.75">
      <c r="A183" s="2"/>
      <c r="B183" s="22"/>
      <c r="C183" s="13"/>
      <c r="D183" s="2"/>
      <c r="E183" s="2"/>
      <c r="F183" s="22"/>
      <c r="G183" s="13"/>
      <c r="H183" s="2"/>
      <c r="I183" s="2"/>
      <c r="J183" s="22"/>
      <c r="K183" s="13"/>
      <c r="L183" s="2"/>
      <c r="M183" s="2"/>
      <c r="N183" s="22"/>
      <c r="O183" s="13"/>
      <c r="P183" s="2"/>
      <c r="Q183" s="2"/>
      <c r="R183" s="22"/>
      <c r="S183" s="13"/>
      <c r="T183" s="2"/>
      <c r="U183" s="2"/>
      <c r="V183" s="22"/>
      <c r="W183" s="13"/>
      <c r="X183" s="2"/>
      <c r="Y183" s="2"/>
      <c r="Z183" s="22"/>
      <c r="AA183" s="13"/>
      <c r="AB183" s="2"/>
      <c r="AC183" s="2"/>
      <c r="AD183" s="22"/>
      <c r="AE183" s="13"/>
      <c r="AF183" s="2"/>
    </row>
    <row r="184" spans="1:32" ht="12.75">
      <c r="A184" s="17"/>
      <c r="B184" s="18"/>
      <c r="C184" s="19"/>
      <c r="D184" s="17"/>
      <c r="E184" s="17"/>
      <c r="F184" s="18"/>
      <c r="G184" s="19"/>
      <c r="H184" s="17"/>
      <c r="I184" s="17"/>
      <c r="J184" s="18"/>
      <c r="K184" s="19"/>
      <c r="L184" s="17"/>
      <c r="M184" s="17"/>
      <c r="N184" s="18"/>
      <c r="O184" s="19"/>
      <c r="P184" s="17"/>
      <c r="Q184" s="17"/>
      <c r="R184" s="18"/>
      <c r="S184" s="19"/>
      <c r="T184" s="17"/>
      <c r="U184" s="17"/>
      <c r="V184" s="18"/>
      <c r="W184" s="19"/>
      <c r="X184" s="17"/>
      <c r="Y184" s="17"/>
      <c r="Z184" s="18"/>
      <c r="AA184" s="19"/>
      <c r="AB184" s="17"/>
      <c r="AC184" s="17"/>
      <c r="AD184" s="18"/>
      <c r="AE184" s="19"/>
      <c r="AF184" s="17"/>
    </row>
    <row r="186" spans="1:32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1:32" ht="12.75">
      <c r="A187" s="2"/>
      <c r="B187" s="22"/>
      <c r="C187" s="13"/>
      <c r="D187" s="2"/>
      <c r="E187" s="2"/>
      <c r="F187" s="22"/>
      <c r="G187" s="13"/>
      <c r="H187" s="2"/>
      <c r="I187" s="2"/>
      <c r="J187" s="22"/>
      <c r="K187" s="13"/>
      <c r="L187" s="2"/>
      <c r="M187" s="2"/>
      <c r="N187" s="22"/>
      <c r="O187" s="13"/>
      <c r="P187" s="2"/>
      <c r="Q187" s="2"/>
      <c r="R187" s="22"/>
      <c r="S187" s="13"/>
      <c r="T187" s="2"/>
      <c r="U187" s="2"/>
      <c r="V187" s="22"/>
      <c r="W187" s="13"/>
      <c r="X187" s="2"/>
      <c r="Y187" s="2"/>
      <c r="Z187" s="22"/>
      <c r="AA187" s="13"/>
      <c r="AB187" s="2"/>
      <c r="AC187" s="2"/>
      <c r="AD187" s="22"/>
      <c r="AE187" s="13"/>
      <c r="AF187" s="2"/>
    </row>
    <row r="188" spans="1:32" ht="12.75">
      <c r="A188" s="2"/>
      <c r="B188" s="22"/>
      <c r="C188" s="13"/>
      <c r="D188" s="2"/>
      <c r="E188" s="2"/>
      <c r="F188" s="22"/>
      <c r="G188" s="13"/>
      <c r="H188" s="2"/>
      <c r="I188" s="2"/>
      <c r="J188" s="22"/>
      <c r="K188" s="13"/>
      <c r="L188" s="2"/>
      <c r="M188" s="2"/>
      <c r="N188" s="22"/>
      <c r="O188" s="13"/>
      <c r="P188" s="2"/>
      <c r="Q188" s="2"/>
      <c r="R188" s="22"/>
      <c r="S188" s="13"/>
      <c r="T188" s="2"/>
      <c r="U188" s="2"/>
      <c r="V188" s="22"/>
      <c r="W188" s="13"/>
      <c r="X188" s="2"/>
      <c r="Y188" s="2"/>
      <c r="Z188" s="22"/>
      <c r="AA188" s="13"/>
      <c r="AB188" s="2"/>
      <c r="AC188" s="2"/>
      <c r="AD188" s="22"/>
      <c r="AE188" s="13"/>
      <c r="AF188" s="2"/>
    </row>
    <row r="189" spans="1:32" ht="12.75">
      <c r="A189" s="2"/>
      <c r="B189" s="22"/>
      <c r="C189" s="13"/>
      <c r="D189" s="2"/>
      <c r="E189" s="2"/>
      <c r="F189" s="22"/>
      <c r="G189" s="13"/>
      <c r="H189" s="2"/>
      <c r="I189" s="2"/>
      <c r="J189" s="22"/>
      <c r="K189" s="13"/>
      <c r="L189" s="2"/>
      <c r="M189" s="2"/>
      <c r="N189" s="22"/>
      <c r="O189" s="13"/>
      <c r="P189" s="2"/>
      <c r="Q189" s="2"/>
      <c r="R189" s="22"/>
      <c r="S189" s="13"/>
      <c r="T189" s="2"/>
      <c r="U189" s="2"/>
      <c r="V189" s="22"/>
      <c r="W189" s="13"/>
      <c r="X189" s="2"/>
      <c r="Y189" s="2"/>
      <c r="Z189" s="22"/>
      <c r="AA189" s="13"/>
      <c r="AB189" s="2"/>
      <c r="AC189" s="2"/>
      <c r="AD189" s="22"/>
      <c r="AE189" s="13"/>
      <c r="AF189" s="2"/>
    </row>
  </sheetData>
  <printOptions/>
  <pageMargins left="0.75" right="0.75" top="1" bottom="1" header="0.4921259845" footer="0.492125984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2"/>
  <sheetViews>
    <sheetView workbookViewId="0" topLeftCell="A153">
      <selection activeCell="I178" sqref="I178"/>
    </sheetView>
  </sheetViews>
  <sheetFormatPr defaultColWidth="11.421875" defaultRowHeight="12.75"/>
  <cols>
    <col min="1" max="1" width="19.140625" style="0" bestFit="1" customWidth="1"/>
    <col min="3" max="3" width="14.7109375" style="0" bestFit="1" customWidth="1"/>
    <col min="5" max="5" width="13.00390625" style="0" customWidth="1"/>
  </cols>
  <sheetData>
    <row r="1" ht="12.75">
      <c r="A1" t="s">
        <v>12</v>
      </c>
    </row>
    <row r="2" ht="12.75">
      <c r="A2" t="s">
        <v>0</v>
      </c>
    </row>
    <row r="3" spans="2:10" ht="12.75">
      <c r="B3" t="s">
        <v>85</v>
      </c>
      <c r="C3" t="s">
        <v>39</v>
      </c>
      <c r="D3" t="s">
        <v>40</v>
      </c>
      <c r="H3" t="s">
        <v>85</v>
      </c>
      <c r="I3" t="s">
        <v>41</v>
      </c>
      <c r="J3" t="s">
        <v>36</v>
      </c>
    </row>
    <row r="4" spans="1:12" ht="12.75">
      <c r="A4" s="8" t="s">
        <v>16</v>
      </c>
      <c r="B4" s="8" t="s">
        <v>17</v>
      </c>
      <c r="C4" s="8" t="s">
        <v>18</v>
      </c>
      <c r="D4" s="8" t="s">
        <v>19</v>
      </c>
      <c r="E4" s="28" t="s">
        <v>37</v>
      </c>
      <c r="F4" s="28" t="s">
        <v>38</v>
      </c>
      <c r="H4" s="8" t="s">
        <v>17</v>
      </c>
      <c r="I4" s="8" t="s">
        <v>18</v>
      </c>
      <c r="J4" s="8" t="s">
        <v>19</v>
      </c>
      <c r="K4" s="28" t="s">
        <v>37</v>
      </c>
      <c r="L4" s="28" t="s">
        <v>38</v>
      </c>
    </row>
    <row r="5" spans="1:12" ht="12.75">
      <c r="A5" s="1" t="s">
        <v>86</v>
      </c>
      <c r="B5" s="10">
        <v>38568</v>
      </c>
      <c r="C5" s="11">
        <v>45308</v>
      </c>
      <c r="D5" s="10">
        <f aca="true" t="shared" si="0" ref="D5:D16">SUM(C5-B5)</f>
        <v>6740</v>
      </c>
      <c r="E5" s="29">
        <v>1</v>
      </c>
      <c r="F5" s="10">
        <f aca="true" t="shared" si="1" ref="F5:F16">SUM(D5*E5)</f>
        <v>6740</v>
      </c>
      <c r="H5" s="10">
        <v>16753</v>
      </c>
      <c r="I5" s="11">
        <v>19831</v>
      </c>
      <c r="J5" s="10">
        <f aca="true" t="shared" si="2" ref="J5:J16">SUM(I5-H5)</f>
        <v>3078</v>
      </c>
      <c r="K5" s="29">
        <v>1</v>
      </c>
      <c r="L5" s="10">
        <f aca="true" t="shared" si="3" ref="L5:L16">SUM(J5*K5)</f>
        <v>3078</v>
      </c>
    </row>
    <row r="6" spans="1:12" ht="12.75">
      <c r="A6" s="1" t="s">
        <v>87</v>
      </c>
      <c r="B6" s="10">
        <v>45308</v>
      </c>
      <c r="C6" s="11">
        <v>50140</v>
      </c>
      <c r="D6" s="10">
        <f t="shared" si="0"/>
        <v>4832</v>
      </c>
      <c r="E6" s="29">
        <v>1</v>
      </c>
      <c r="F6" s="10">
        <f t="shared" si="1"/>
        <v>4832</v>
      </c>
      <c r="H6" s="10">
        <v>19831</v>
      </c>
      <c r="I6" s="11">
        <v>22058</v>
      </c>
      <c r="J6" s="10">
        <f t="shared" si="2"/>
        <v>2227</v>
      </c>
      <c r="K6" s="29">
        <v>1</v>
      </c>
      <c r="L6" s="10">
        <f t="shared" si="3"/>
        <v>2227</v>
      </c>
    </row>
    <row r="7" spans="1:12" ht="12.75">
      <c r="A7" s="1" t="s">
        <v>88</v>
      </c>
      <c r="B7" s="10">
        <v>50140</v>
      </c>
      <c r="C7" s="11">
        <v>56523</v>
      </c>
      <c r="D7" s="10">
        <f t="shared" si="0"/>
        <v>6383</v>
      </c>
      <c r="E7" s="29">
        <v>1</v>
      </c>
      <c r="F7" s="10">
        <f t="shared" si="1"/>
        <v>6383</v>
      </c>
      <c r="H7" s="10">
        <v>22058</v>
      </c>
      <c r="I7" s="11">
        <v>24883</v>
      </c>
      <c r="J7" s="10">
        <f t="shared" si="2"/>
        <v>2825</v>
      </c>
      <c r="K7" s="29">
        <v>1</v>
      </c>
      <c r="L7" s="10">
        <f t="shared" si="3"/>
        <v>2825</v>
      </c>
    </row>
    <row r="8" spans="1:12" ht="12.75">
      <c r="A8" s="1" t="s">
        <v>89</v>
      </c>
      <c r="B8" s="10">
        <v>56523</v>
      </c>
      <c r="C8" s="11">
        <v>59010</v>
      </c>
      <c r="D8" s="10">
        <f t="shared" si="0"/>
        <v>2487</v>
      </c>
      <c r="E8" s="29">
        <v>1</v>
      </c>
      <c r="F8" s="10">
        <f t="shared" si="1"/>
        <v>2487</v>
      </c>
      <c r="H8" s="10">
        <v>24883</v>
      </c>
      <c r="I8" s="11">
        <v>25982</v>
      </c>
      <c r="J8" s="10">
        <f t="shared" si="2"/>
        <v>1099</v>
      </c>
      <c r="K8" s="29">
        <v>1</v>
      </c>
      <c r="L8" s="10">
        <f t="shared" si="3"/>
        <v>1099</v>
      </c>
    </row>
    <row r="9" spans="1:12" ht="12.75">
      <c r="A9" s="1" t="s">
        <v>90</v>
      </c>
      <c r="B9" s="10">
        <v>59010</v>
      </c>
      <c r="C9" s="11">
        <v>59010</v>
      </c>
      <c r="D9" s="10">
        <f t="shared" si="0"/>
        <v>0</v>
      </c>
      <c r="E9" s="29">
        <v>1</v>
      </c>
      <c r="F9" s="10">
        <f t="shared" si="1"/>
        <v>0</v>
      </c>
      <c r="H9" s="10">
        <v>25982</v>
      </c>
      <c r="I9" s="11">
        <v>25982</v>
      </c>
      <c r="J9" s="10">
        <f t="shared" si="2"/>
        <v>0</v>
      </c>
      <c r="K9" s="29">
        <v>1</v>
      </c>
      <c r="L9" s="10">
        <f t="shared" si="3"/>
        <v>0</v>
      </c>
    </row>
    <row r="10" spans="1:12" ht="12.75">
      <c r="A10" s="1" t="s">
        <v>91</v>
      </c>
      <c r="B10" s="10">
        <v>59010</v>
      </c>
      <c r="C10" s="11">
        <v>59010</v>
      </c>
      <c r="D10" s="10">
        <f t="shared" si="0"/>
        <v>0</v>
      </c>
      <c r="E10" s="29">
        <v>1</v>
      </c>
      <c r="F10" s="10">
        <f t="shared" si="1"/>
        <v>0</v>
      </c>
      <c r="H10" s="10">
        <v>25982</v>
      </c>
      <c r="I10" s="11">
        <v>25982</v>
      </c>
      <c r="J10" s="10">
        <f t="shared" si="2"/>
        <v>0</v>
      </c>
      <c r="K10" s="29">
        <v>1</v>
      </c>
      <c r="L10" s="10">
        <f t="shared" si="3"/>
        <v>0</v>
      </c>
    </row>
    <row r="11" spans="1:12" ht="12.75">
      <c r="A11" s="1" t="s">
        <v>92</v>
      </c>
      <c r="B11" s="10">
        <v>59010</v>
      </c>
      <c r="C11" s="11">
        <v>59010</v>
      </c>
      <c r="D11" s="10">
        <f t="shared" si="0"/>
        <v>0</v>
      </c>
      <c r="E11" s="29">
        <v>1</v>
      </c>
      <c r="F11" s="10">
        <f t="shared" si="1"/>
        <v>0</v>
      </c>
      <c r="H11" s="10">
        <v>25982</v>
      </c>
      <c r="I11" s="11">
        <v>25982</v>
      </c>
      <c r="J11" s="10">
        <f t="shared" si="2"/>
        <v>0</v>
      </c>
      <c r="K11" s="29">
        <v>1</v>
      </c>
      <c r="L11" s="10">
        <f t="shared" si="3"/>
        <v>0</v>
      </c>
    </row>
    <row r="12" spans="1:12" ht="12.75">
      <c r="A12" s="1" t="s">
        <v>93</v>
      </c>
      <c r="B12" s="10">
        <v>59010</v>
      </c>
      <c r="C12" s="11">
        <v>59010</v>
      </c>
      <c r="D12" s="10">
        <f t="shared" si="0"/>
        <v>0</v>
      </c>
      <c r="E12" s="29">
        <v>1</v>
      </c>
      <c r="F12" s="10">
        <f t="shared" si="1"/>
        <v>0</v>
      </c>
      <c r="H12" s="10">
        <v>25982</v>
      </c>
      <c r="I12" s="11">
        <v>25982</v>
      </c>
      <c r="J12" s="10">
        <f t="shared" si="2"/>
        <v>0</v>
      </c>
      <c r="K12" s="29">
        <v>1</v>
      </c>
      <c r="L12" s="10">
        <f t="shared" si="3"/>
        <v>0</v>
      </c>
    </row>
    <row r="13" spans="1:12" ht="12.75">
      <c r="A13" s="1" t="s">
        <v>94</v>
      </c>
      <c r="B13" s="10">
        <v>59010</v>
      </c>
      <c r="C13" s="11">
        <v>59010</v>
      </c>
      <c r="D13" s="10">
        <f t="shared" si="0"/>
        <v>0</v>
      </c>
      <c r="E13" s="29">
        <v>1</v>
      </c>
      <c r="F13" s="10">
        <f t="shared" si="1"/>
        <v>0</v>
      </c>
      <c r="H13" s="10">
        <v>25982</v>
      </c>
      <c r="I13" s="11">
        <v>25982</v>
      </c>
      <c r="J13" s="10">
        <f t="shared" si="2"/>
        <v>0</v>
      </c>
      <c r="K13" s="29">
        <v>1</v>
      </c>
      <c r="L13" s="10">
        <f t="shared" si="3"/>
        <v>0</v>
      </c>
    </row>
    <row r="14" spans="1:12" ht="12.75">
      <c r="A14" s="1" t="s">
        <v>95</v>
      </c>
      <c r="B14" s="10">
        <v>59010</v>
      </c>
      <c r="C14" s="11">
        <v>59010</v>
      </c>
      <c r="D14" s="10">
        <f t="shared" si="0"/>
        <v>0</v>
      </c>
      <c r="E14" s="29">
        <v>1</v>
      </c>
      <c r="F14" s="10">
        <f t="shared" si="1"/>
        <v>0</v>
      </c>
      <c r="H14" s="10">
        <v>25982</v>
      </c>
      <c r="I14" s="11">
        <v>25982</v>
      </c>
      <c r="J14" s="10">
        <f t="shared" si="2"/>
        <v>0</v>
      </c>
      <c r="K14" s="29">
        <v>1</v>
      </c>
      <c r="L14" s="10">
        <f t="shared" si="3"/>
        <v>0</v>
      </c>
    </row>
    <row r="15" spans="1:12" ht="12.75">
      <c r="A15" s="1" t="s">
        <v>96</v>
      </c>
      <c r="B15" s="10">
        <v>59010</v>
      </c>
      <c r="C15" s="11">
        <v>64119</v>
      </c>
      <c r="D15" s="10">
        <f t="shared" si="0"/>
        <v>5109</v>
      </c>
      <c r="E15" s="29">
        <v>1</v>
      </c>
      <c r="F15" s="10">
        <f t="shared" si="1"/>
        <v>5109</v>
      </c>
      <c r="H15" s="10">
        <v>25982</v>
      </c>
      <c r="I15" s="11">
        <v>28201</v>
      </c>
      <c r="J15" s="10">
        <f t="shared" si="2"/>
        <v>2219</v>
      </c>
      <c r="K15" s="29">
        <v>1</v>
      </c>
      <c r="L15" s="10">
        <f t="shared" si="3"/>
        <v>2219</v>
      </c>
    </row>
    <row r="16" spans="1:12" ht="12.75">
      <c r="A16" s="1" t="s">
        <v>97</v>
      </c>
      <c r="B16" s="10">
        <v>64119</v>
      </c>
      <c r="C16" s="11">
        <v>71185</v>
      </c>
      <c r="D16" s="10">
        <f t="shared" si="0"/>
        <v>7066</v>
      </c>
      <c r="E16" s="29">
        <v>1</v>
      </c>
      <c r="F16" s="10">
        <f t="shared" si="1"/>
        <v>7066</v>
      </c>
      <c r="H16" s="10">
        <v>28201</v>
      </c>
      <c r="I16" s="11">
        <v>31409</v>
      </c>
      <c r="J16" s="10">
        <f t="shared" si="2"/>
        <v>3208</v>
      </c>
      <c r="K16" s="29">
        <v>1</v>
      </c>
      <c r="L16" s="10">
        <f t="shared" si="3"/>
        <v>3208</v>
      </c>
    </row>
    <row r="17" spans="1:12" ht="12.75">
      <c r="A17" s="14" t="s">
        <v>9</v>
      </c>
      <c r="B17" s="31" t="s">
        <v>9</v>
      </c>
      <c r="C17" s="16"/>
      <c r="D17" s="10"/>
      <c r="E17" s="29"/>
      <c r="F17" s="15">
        <f>SUM(F5:F16)</f>
        <v>32617</v>
      </c>
      <c r="H17" s="31" t="s">
        <v>9</v>
      </c>
      <c r="I17" s="16"/>
      <c r="J17" s="10"/>
      <c r="K17" s="29"/>
      <c r="L17" s="15">
        <f>SUM(L5:L16)</f>
        <v>14656</v>
      </c>
    </row>
    <row r="19" spans="2:10" ht="12.75">
      <c r="B19" t="s">
        <v>85</v>
      </c>
      <c r="C19" t="s">
        <v>48</v>
      </c>
      <c r="D19" t="s">
        <v>40</v>
      </c>
      <c r="H19" t="s">
        <v>85</v>
      </c>
      <c r="I19" t="s">
        <v>49</v>
      </c>
      <c r="J19" t="s">
        <v>36</v>
      </c>
    </row>
    <row r="20" spans="1:12" ht="12.75">
      <c r="A20" s="8" t="s">
        <v>16</v>
      </c>
      <c r="B20" s="8" t="s">
        <v>17</v>
      </c>
      <c r="C20" s="8" t="s">
        <v>18</v>
      </c>
      <c r="D20" s="8" t="s">
        <v>19</v>
      </c>
      <c r="E20" s="28" t="s">
        <v>37</v>
      </c>
      <c r="F20" s="28" t="s">
        <v>38</v>
      </c>
      <c r="H20" s="8" t="s">
        <v>17</v>
      </c>
      <c r="I20" s="8" t="s">
        <v>18</v>
      </c>
      <c r="J20" s="8" t="s">
        <v>19</v>
      </c>
      <c r="K20" s="28" t="s">
        <v>37</v>
      </c>
      <c r="L20" s="28" t="s">
        <v>38</v>
      </c>
    </row>
    <row r="21" spans="1:12" ht="12.75">
      <c r="A21" s="1" t="s">
        <v>86</v>
      </c>
      <c r="B21" s="10">
        <v>29093</v>
      </c>
      <c r="C21" s="11">
        <v>29093</v>
      </c>
      <c r="D21" s="10">
        <f aca="true" t="shared" si="4" ref="D21:D32">SUM(C21-B21)</f>
        <v>0</v>
      </c>
      <c r="E21" s="29">
        <v>1</v>
      </c>
      <c r="F21" s="10">
        <f aca="true" t="shared" si="5" ref="F21:F32">SUM(D21*E21)</f>
        <v>0</v>
      </c>
      <c r="H21" s="10">
        <v>12432</v>
      </c>
      <c r="I21" s="11">
        <v>12432</v>
      </c>
      <c r="J21" s="10">
        <f aca="true" t="shared" si="6" ref="J21:J32">SUM(I21-H21)</f>
        <v>0</v>
      </c>
      <c r="K21" s="29">
        <v>1</v>
      </c>
      <c r="L21" s="10">
        <f aca="true" t="shared" si="7" ref="L21:L32">SUM(J21*K21)</f>
        <v>0</v>
      </c>
    </row>
    <row r="22" spans="1:12" ht="12.75">
      <c r="A22" s="1" t="s">
        <v>87</v>
      </c>
      <c r="B22" s="10">
        <v>29093</v>
      </c>
      <c r="C22" s="11">
        <v>29093</v>
      </c>
      <c r="D22" s="10">
        <f t="shared" si="4"/>
        <v>0</v>
      </c>
      <c r="E22" s="29">
        <v>1</v>
      </c>
      <c r="F22" s="10">
        <f t="shared" si="5"/>
        <v>0</v>
      </c>
      <c r="H22" s="10">
        <v>12432</v>
      </c>
      <c r="I22" s="11">
        <v>12432</v>
      </c>
      <c r="J22" s="10">
        <f t="shared" si="6"/>
        <v>0</v>
      </c>
      <c r="K22" s="29">
        <v>1</v>
      </c>
      <c r="L22" s="10">
        <f t="shared" si="7"/>
        <v>0</v>
      </c>
    </row>
    <row r="23" spans="1:12" ht="12.75">
      <c r="A23" s="1" t="s">
        <v>88</v>
      </c>
      <c r="B23" s="10">
        <v>29093</v>
      </c>
      <c r="C23" s="11">
        <v>29093</v>
      </c>
      <c r="D23" s="10">
        <f t="shared" si="4"/>
        <v>0</v>
      </c>
      <c r="E23" s="29">
        <v>1</v>
      </c>
      <c r="F23" s="10">
        <f t="shared" si="5"/>
        <v>0</v>
      </c>
      <c r="H23" s="10">
        <v>12432</v>
      </c>
      <c r="I23" s="11">
        <v>12432</v>
      </c>
      <c r="J23" s="10">
        <f t="shared" si="6"/>
        <v>0</v>
      </c>
      <c r="K23" s="29">
        <v>1</v>
      </c>
      <c r="L23" s="10">
        <f t="shared" si="7"/>
        <v>0</v>
      </c>
    </row>
    <row r="24" spans="1:12" ht="12.75">
      <c r="A24" s="1" t="s">
        <v>89</v>
      </c>
      <c r="B24" s="10">
        <v>29093</v>
      </c>
      <c r="C24" s="11">
        <v>31604</v>
      </c>
      <c r="D24" s="10">
        <f t="shared" si="4"/>
        <v>2511</v>
      </c>
      <c r="E24" s="29">
        <v>1</v>
      </c>
      <c r="F24" s="10">
        <f t="shared" si="5"/>
        <v>2511</v>
      </c>
      <c r="H24" s="10">
        <v>12432</v>
      </c>
      <c r="I24" s="11">
        <v>13753</v>
      </c>
      <c r="J24" s="10">
        <f t="shared" si="6"/>
        <v>1321</v>
      </c>
      <c r="K24" s="29">
        <v>1</v>
      </c>
      <c r="L24" s="10">
        <f t="shared" si="7"/>
        <v>1321</v>
      </c>
    </row>
    <row r="25" spans="1:12" ht="12.75">
      <c r="A25" s="1" t="s">
        <v>90</v>
      </c>
      <c r="B25" s="10">
        <v>31604</v>
      </c>
      <c r="C25" s="11">
        <v>37689</v>
      </c>
      <c r="D25" s="10">
        <f t="shared" si="4"/>
        <v>6085</v>
      </c>
      <c r="E25" s="29">
        <v>1</v>
      </c>
      <c r="F25" s="10">
        <f t="shared" si="5"/>
        <v>6085</v>
      </c>
      <c r="H25" s="10">
        <v>13753</v>
      </c>
      <c r="I25" s="11">
        <v>16979</v>
      </c>
      <c r="J25" s="10">
        <f t="shared" si="6"/>
        <v>3226</v>
      </c>
      <c r="K25" s="29">
        <v>1</v>
      </c>
      <c r="L25" s="10">
        <f t="shared" si="7"/>
        <v>3226</v>
      </c>
    </row>
    <row r="26" spans="1:12" ht="12.75">
      <c r="A26" s="1" t="s">
        <v>91</v>
      </c>
      <c r="B26" s="10">
        <v>37689</v>
      </c>
      <c r="C26" s="11">
        <v>42136</v>
      </c>
      <c r="D26" s="10">
        <f t="shared" si="4"/>
        <v>4447</v>
      </c>
      <c r="E26" s="29">
        <v>1</v>
      </c>
      <c r="F26" s="10">
        <f t="shared" si="5"/>
        <v>4447</v>
      </c>
      <c r="H26" s="10">
        <v>16979</v>
      </c>
      <c r="I26" s="11">
        <v>19457</v>
      </c>
      <c r="J26" s="10">
        <f t="shared" si="6"/>
        <v>2478</v>
      </c>
      <c r="K26" s="29">
        <v>1</v>
      </c>
      <c r="L26" s="10">
        <f t="shared" si="7"/>
        <v>2478</v>
      </c>
    </row>
    <row r="27" spans="1:12" ht="12.75">
      <c r="A27" s="1" t="s">
        <v>92</v>
      </c>
      <c r="B27" s="10">
        <v>42136</v>
      </c>
      <c r="C27" s="11">
        <v>44692</v>
      </c>
      <c r="D27" s="10">
        <f t="shared" si="4"/>
        <v>2556</v>
      </c>
      <c r="E27" s="29">
        <v>1</v>
      </c>
      <c r="F27" s="10">
        <f t="shared" si="5"/>
        <v>2556</v>
      </c>
      <c r="H27" s="10">
        <v>19457</v>
      </c>
      <c r="I27" s="11">
        <v>20832</v>
      </c>
      <c r="J27" s="10">
        <f t="shared" si="6"/>
        <v>1375</v>
      </c>
      <c r="K27" s="29">
        <v>1</v>
      </c>
      <c r="L27" s="10">
        <f t="shared" si="7"/>
        <v>1375</v>
      </c>
    </row>
    <row r="28" spans="1:12" ht="12.75">
      <c r="A28" s="1" t="s">
        <v>93</v>
      </c>
      <c r="B28" s="10">
        <v>44692</v>
      </c>
      <c r="C28" s="11">
        <v>45616</v>
      </c>
      <c r="D28" s="10">
        <f t="shared" si="4"/>
        <v>924</v>
      </c>
      <c r="E28" s="29">
        <v>1</v>
      </c>
      <c r="F28" s="10">
        <f t="shared" si="5"/>
        <v>924</v>
      </c>
      <c r="H28" s="10">
        <v>20832</v>
      </c>
      <c r="I28" s="11">
        <v>21337</v>
      </c>
      <c r="J28" s="10">
        <f t="shared" si="6"/>
        <v>505</v>
      </c>
      <c r="K28" s="29">
        <v>1</v>
      </c>
      <c r="L28" s="10">
        <f t="shared" si="7"/>
        <v>505</v>
      </c>
    </row>
    <row r="29" spans="1:12" ht="12.75">
      <c r="A29" s="1" t="s">
        <v>94</v>
      </c>
      <c r="B29" s="10">
        <v>45616</v>
      </c>
      <c r="C29" s="11">
        <v>49656</v>
      </c>
      <c r="D29" s="10">
        <f t="shared" si="4"/>
        <v>4040</v>
      </c>
      <c r="E29" s="29">
        <v>1</v>
      </c>
      <c r="F29" s="10">
        <f t="shared" si="5"/>
        <v>4040</v>
      </c>
      <c r="H29" s="10">
        <v>21337</v>
      </c>
      <c r="I29" s="11">
        <v>23686</v>
      </c>
      <c r="J29" s="10">
        <f t="shared" si="6"/>
        <v>2349</v>
      </c>
      <c r="K29" s="29">
        <v>1</v>
      </c>
      <c r="L29" s="10">
        <f t="shared" si="7"/>
        <v>2349</v>
      </c>
    </row>
    <row r="30" spans="1:12" ht="12.75">
      <c r="A30" s="1" t="s">
        <v>95</v>
      </c>
      <c r="B30" s="10">
        <v>49656</v>
      </c>
      <c r="C30" s="11">
        <v>55290</v>
      </c>
      <c r="D30" s="10">
        <f t="shared" si="4"/>
        <v>5634</v>
      </c>
      <c r="E30" s="29">
        <v>1</v>
      </c>
      <c r="F30" s="10">
        <f t="shared" si="5"/>
        <v>5634</v>
      </c>
      <c r="H30" s="10">
        <v>23686</v>
      </c>
      <c r="I30" s="11">
        <v>26803</v>
      </c>
      <c r="J30" s="10">
        <f t="shared" si="6"/>
        <v>3117</v>
      </c>
      <c r="K30" s="29">
        <v>1</v>
      </c>
      <c r="L30" s="10">
        <f t="shared" si="7"/>
        <v>3117</v>
      </c>
    </row>
    <row r="31" spans="1:12" ht="12.75">
      <c r="A31" s="1" t="s">
        <v>96</v>
      </c>
      <c r="B31" s="10">
        <v>55290</v>
      </c>
      <c r="C31" s="11">
        <v>56228</v>
      </c>
      <c r="D31" s="10">
        <f t="shared" si="4"/>
        <v>938</v>
      </c>
      <c r="E31" s="29">
        <v>1</v>
      </c>
      <c r="F31" s="10">
        <f t="shared" si="5"/>
        <v>938</v>
      </c>
      <c r="H31" s="10">
        <v>26803</v>
      </c>
      <c r="I31" s="11">
        <v>27344</v>
      </c>
      <c r="J31" s="10">
        <f t="shared" si="6"/>
        <v>541</v>
      </c>
      <c r="K31" s="29">
        <v>1</v>
      </c>
      <c r="L31" s="10">
        <f t="shared" si="7"/>
        <v>541</v>
      </c>
    </row>
    <row r="32" spans="1:12" ht="12.75">
      <c r="A32" s="1" t="s">
        <v>97</v>
      </c>
      <c r="B32" s="10">
        <v>56228</v>
      </c>
      <c r="C32" s="11">
        <v>56228</v>
      </c>
      <c r="D32" s="10">
        <f t="shared" si="4"/>
        <v>0</v>
      </c>
      <c r="E32" s="29">
        <v>1</v>
      </c>
      <c r="F32" s="10">
        <f t="shared" si="5"/>
        <v>0</v>
      </c>
      <c r="H32" s="10">
        <v>27344</v>
      </c>
      <c r="I32" s="11">
        <v>27344</v>
      </c>
      <c r="J32" s="10">
        <f t="shared" si="6"/>
        <v>0</v>
      </c>
      <c r="K32" s="29">
        <v>1</v>
      </c>
      <c r="L32" s="10">
        <f t="shared" si="7"/>
        <v>0</v>
      </c>
    </row>
    <row r="33" spans="1:12" ht="12.75">
      <c r="A33" s="14" t="s">
        <v>9</v>
      </c>
      <c r="B33" s="31" t="s">
        <v>9</v>
      </c>
      <c r="C33" s="16"/>
      <c r="D33" s="10"/>
      <c r="E33" s="29"/>
      <c r="F33" s="15">
        <f>SUM(F21:F32)</f>
        <v>27135</v>
      </c>
      <c r="H33" s="31" t="s">
        <v>9</v>
      </c>
      <c r="I33" s="16"/>
      <c r="J33" s="10"/>
      <c r="K33" s="29"/>
      <c r="L33" s="15">
        <f>SUM(L21:L32)</f>
        <v>14912</v>
      </c>
    </row>
    <row r="36" spans="1:3" ht="12.75">
      <c r="A36" t="s">
        <v>98</v>
      </c>
      <c r="C36" s="35">
        <f>SUM(F17+L17)</f>
        <v>47273</v>
      </c>
    </row>
    <row r="37" spans="1:3" ht="12.75">
      <c r="A37" t="s">
        <v>99</v>
      </c>
      <c r="C37" s="35">
        <f>SUM(F33+L33)</f>
        <v>42047</v>
      </c>
    </row>
    <row r="39" spans="1:3" ht="12.75">
      <c r="A39" s="4" t="s">
        <v>112</v>
      </c>
      <c r="C39" s="32">
        <f>SUM(C36:C37)</f>
        <v>89320</v>
      </c>
    </row>
    <row r="41" spans="2:10" ht="12.75">
      <c r="B41">
        <v>2003</v>
      </c>
      <c r="C41" t="s">
        <v>39</v>
      </c>
      <c r="D41" t="s">
        <v>40</v>
      </c>
      <c r="H41">
        <v>2003</v>
      </c>
      <c r="I41" t="s">
        <v>41</v>
      </c>
      <c r="J41" t="s">
        <v>36</v>
      </c>
    </row>
    <row r="42" spans="1:12" ht="12.75">
      <c r="A42" s="8" t="s">
        <v>16</v>
      </c>
      <c r="B42" s="8" t="s">
        <v>17</v>
      </c>
      <c r="C42" s="8" t="s">
        <v>18</v>
      </c>
      <c r="D42" s="8" t="s">
        <v>19</v>
      </c>
      <c r="E42" s="28" t="s">
        <v>37</v>
      </c>
      <c r="F42" s="28" t="s">
        <v>38</v>
      </c>
      <c r="H42" s="8" t="s">
        <v>17</v>
      </c>
      <c r="I42" s="8" t="s">
        <v>18</v>
      </c>
      <c r="J42" s="8" t="s">
        <v>19</v>
      </c>
      <c r="K42" s="28" t="s">
        <v>37</v>
      </c>
      <c r="L42" s="28" t="s">
        <v>38</v>
      </c>
    </row>
    <row r="43" spans="1:12" ht="12.75">
      <c r="A43" s="1" t="s">
        <v>100</v>
      </c>
      <c r="B43" s="10">
        <v>71185</v>
      </c>
      <c r="C43" s="11">
        <v>78944</v>
      </c>
      <c r="D43" s="10">
        <f aca="true" t="shared" si="8" ref="D43:D54">SUM(C43-B43)</f>
        <v>7759</v>
      </c>
      <c r="E43" s="29">
        <v>1</v>
      </c>
      <c r="F43" s="10">
        <f aca="true" t="shared" si="9" ref="F43:F54">SUM(D43*E43)</f>
        <v>7759</v>
      </c>
      <c r="H43" s="10">
        <v>31409</v>
      </c>
      <c r="I43" s="11">
        <v>34899</v>
      </c>
      <c r="J43" s="10">
        <f aca="true" t="shared" si="10" ref="J43:J54">SUM(I43-H43)</f>
        <v>3490</v>
      </c>
      <c r="K43" s="29">
        <v>1</v>
      </c>
      <c r="L43" s="10">
        <f aca="true" t="shared" si="11" ref="L43:L54">SUM(J43*K43)</f>
        <v>3490</v>
      </c>
    </row>
    <row r="44" spans="1:12" ht="12.75">
      <c r="A44" s="1" t="s">
        <v>101</v>
      </c>
      <c r="B44" s="10">
        <v>78944</v>
      </c>
      <c r="C44" s="11">
        <v>85302</v>
      </c>
      <c r="D44" s="10">
        <f t="shared" si="8"/>
        <v>6358</v>
      </c>
      <c r="E44" s="29">
        <v>1</v>
      </c>
      <c r="F44" s="10">
        <f t="shared" si="9"/>
        <v>6358</v>
      </c>
      <c r="H44" s="10">
        <v>34899</v>
      </c>
      <c r="I44" s="11">
        <v>37747</v>
      </c>
      <c r="J44" s="10">
        <f t="shared" si="10"/>
        <v>2848</v>
      </c>
      <c r="K44" s="29">
        <v>1</v>
      </c>
      <c r="L44" s="10">
        <f t="shared" si="11"/>
        <v>2848</v>
      </c>
    </row>
    <row r="45" spans="1:12" ht="12.75">
      <c r="A45" s="1" t="s">
        <v>102</v>
      </c>
      <c r="B45" s="10">
        <v>85302</v>
      </c>
      <c r="C45" s="11">
        <v>90718</v>
      </c>
      <c r="D45" s="10">
        <f t="shared" si="8"/>
        <v>5416</v>
      </c>
      <c r="E45" s="29">
        <v>1</v>
      </c>
      <c r="F45" s="10">
        <f t="shared" si="9"/>
        <v>5416</v>
      </c>
      <c r="H45" s="10">
        <v>37747</v>
      </c>
      <c r="I45" s="11">
        <v>40187</v>
      </c>
      <c r="J45" s="10">
        <f t="shared" si="10"/>
        <v>2440</v>
      </c>
      <c r="K45" s="29">
        <v>1</v>
      </c>
      <c r="L45" s="10">
        <f t="shared" si="11"/>
        <v>2440</v>
      </c>
    </row>
    <row r="46" spans="1:12" ht="12.75">
      <c r="A46" s="30" t="s">
        <v>103</v>
      </c>
      <c r="B46" s="10">
        <v>90718</v>
      </c>
      <c r="C46" s="11">
        <v>92905</v>
      </c>
      <c r="D46" s="10">
        <f t="shared" si="8"/>
        <v>2187</v>
      </c>
      <c r="E46" s="29">
        <v>1</v>
      </c>
      <c r="F46" s="10">
        <f t="shared" si="9"/>
        <v>2187</v>
      </c>
      <c r="H46" s="10">
        <v>40187</v>
      </c>
      <c r="I46" s="11">
        <v>41175</v>
      </c>
      <c r="J46" s="10">
        <f t="shared" si="10"/>
        <v>988</v>
      </c>
      <c r="K46" s="29">
        <v>1</v>
      </c>
      <c r="L46" s="10">
        <f t="shared" si="11"/>
        <v>988</v>
      </c>
    </row>
    <row r="47" spans="1:12" ht="12.75">
      <c r="A47" s="1" t="s">
        <v>104</v>
      </c>
      <c r="B47" s="10">
        <v>92905</v>
      </c>
      <c r="C47" s="11">
        <v>92905</v>
      </c>
      <c r="D47" s="10">
        <f t="shared" si="8"/>
        <v>0</v>
      </c>
      <c r="E47" s="29">
        <v>1</v>
      </c>
      <c r="F47" s="10">
        <f t="shared" si="9"/>
        <v>0</v>
      </c>
      <c r="H47" s="10">
        <v>41175</v>
      </c>
      <c r="I47" s="11">
        <v>41175</v>
      </c>
      <c r="J47" s="10">
        <f t="shared" si="10"/>
        <v>0</v>
      </c>
      <c r="K47" s="29">
        <v>1</v>
      </c>
      <c r="L47" s="10">
        <f t="shared" si="11"/>
        <v>0</v>
      </c>
    </row>
    <row r="48" spans="1:12" ht="12.75">
      <c r="A48" s="1" t="s">
        <v>105</v>
      </c>
      <c r="B48" s="10">
        <v>92905</v>
      </c>
      <c r="C48" s="11">
        <v>92905</v>
      </c>
      <c r="D48" s="10">
        <f t="shared" si="8"/>
        <v>0</v>
      </c>
      <c r="E48" s="29">
        <v>1</v>
      </c>
      <c r="F48" s="10">
        <f t="shared" si="9"/>
        <v>0</v>
      </c>
      <c r="H48" s="10">
        <v>41175</v>
      </c>
      <c r="I48" s="11">
        <v>41175</v>
      </c>
      <c r="J48" s="10">
        <f t="shared" si="10"/>
        <v>0</v>
      </c>
      <c r="K48" s="29">
        <v>1</v>
      </c>
      <c r="L48" s="10">
        <f t="shared" si="11"/>
        <v>0</v>
      </c>
    </row>
    <row r="49" spans="1:12" ht="12.75">
      <c r="A49" s="1" t="s">
        <v>106</v>
      </c>
      <c r="B49" s="10">
        <v>92905</v>
      </c>
      <c r="C49" s="11">
        <v>92905</v>
      </c>
      <c r="D49" s="10">
        <f t="shared" si="8"/>
        <v>0</v>
      </c>
      <c r="E49" s="29">
        <v>1</v>
      </c>
      <c r="F49" s="10">
        <f t="shared" si="9"/>
        <v>0</v>
      </c>
      <c r="H49" s="10">
        <v>41175</v>
      </c>
      <c r="I49" s="11">
        <v>41175</v>
      </c>
      <c r="J49" s="10">
        <f t="shared" si="10"/>
        <v>0</v>
      </c>
      <c r="K49" s="29">
        <v>1</v>
      </c>
      <c r="L49" s="10">
        <f t="shared" si="11"/>
        <v>0</v>
      </c>
    </row>
    <row r="50" spans="1:12" ht="12.75">
      <c r="A50" s="1" t="s">
        <v>107</v>
      </c>
      <c r="B50" s="10">
        <v>92905</v>
      </c>
      <c r="C50" s="11">
        <v>92905</v>
      </c>
      <c r="D50" s="10">
        <f t="shared" si="8"/>
        <v>0</v>
      </c>
      <c r="E50" s="29">
        <v>1</v>
      </c>
      <c r="F50" s="10">
        <f t="shared" si="9"/>
        <v>0</v>
      </c>
      <c r="H50" s="10">
        <v>41175</v>
      </c>
      <c r="I50" s="11">
        <v>41175</v>
      </c>
      <c r="J50" s="10">
        <f t="shared" si="10"/>
        <v>0</v>
      </c>
      <c r="K50" s="29">
        <v>1</v>
      </c>
      <c r="L50" s="10">
        <f t="shared" si="11"/>
        <v>0</v>
      </c>
    </row>
    <row r="51" spans="1:12" ht="12.75">
      <c r="A51" s="1" t="s">
        <v>108</v>
      </c>
      <c r="B51" s="10">
        <v>92905</v>
      </c>
      <c r="C51" s="11">
        <v>92905</v>
      </c>
      <c r="D51" s="10">
        <f t="shared" si="8"/>
        <v>0</v>
      </c>
      <c r="E51" s="29">
        <v>1</v>
      </c>
      <c r="F51" s="10">
        <f t="shared" si="9"/>
        <v>0</v>
      </c>
      <c r="H51" s="10">
        <v>41175</v>
      </c>
      <c r="I51" s="11">
        <v>41175</v>
      </c>
      <c r="J51" s="10">
        <f t="shared" si="10"/>
        <v>0</v>
      </c>
      <c r="K51" s="29">
        <v>1</v>
      </c>
      <c r="L51" s="10">
        <f t="shared" si="11"/>
        <v>0</v>
      </c>
    </row>
    <row r="52" spans="1:12" ht="12.75">
      <c r="A52" s="1" t="s">
        <v>109</v>
      </c>
      <c r="B52" s="10">
        <v>92905</v>
      </c>
      <c r="C52" s="11">
        <v>92905</v>
      </c>
      <c r="D52" s="10">
        <f t="shared" si="8"/>
        <v>0</v>
      </c>
      <c r="E52" s="29">
        <v>1</v>
      </c>
      <c r="F52" s="10">
        <f t="shared" si="9"/>
        <v>0</v>
      </c>
      <c r="H52" s="10">
        <v>41175</v>
      </c>
      <c r="I52" s="11">
        <v>41175</v>
      </c>
      <c r="J52" s="10">
        <f t="shared" si="10"/>
        <v>0</v>
      </c>
      <c r="K52" s="29">
        <v>1</v>
      </c>
      <c r="L52" s="10">
        <f t="shared" si="11"/>
        <v>0</v>
      </c>
    </row>
    <row r="53" spans="1:12" ht="12.75">
      <c r="A53" s="1" t="s">
        <v>110</v>
      </c>
      <c r="B53" s="10">
        <v>92905</v>
      </c>
      <c r="C53" s="11">
        <v>97371</v>
      </c>
      <c r="D53" s="10">
        <f t="shared" si="8"/>
        <v>4466</v>
      </c>
      <c r="E53" s="29">
        <v>1</v>
      </c>
      <c r="F53" s="10">
        <f t="shared" si="9"/>
        <v>4466</v>
      </c>
      <c r="H53" s="10">
        <v>41175</v>
      </c>
      <c r="I53" s="11">
        <v>43052</v>
      </c>
      <c r="J53" s="10">
        <f t="shared" si="10"/>
        <v>1877</v>
      </c>
      <c r="K53" s="29">
        <v>1</v>
      </c>
      <c r="L53" s="10">
        <f t="shared" si="11"/>
        <v>1877</v>
      </c>
    </row>
    <row r="54" spans="1:12" ht="12.75">
      <c r="A54" s="1" t="s">
        <v>111</v>
      </c>
      <c r="B54" s="10">
        <v>97371</v>
      </c>
      <c r="C54" s="11">
        <v>105199</v>
      </c>
      <c r="D54" s="10">
        <f t="shared" si="8"/>
        <v>7828</v>
      </c>
      <c r="E54" s="29">
        <v>1</v>
      </c>
      <c r="F54" s="10">
        <f t="shared" si="9"/>
        <v>7828</v>
      </c>
      <c r="H54" s="10">
        <v>43052</v>
      </c>
      <c r="I54" s="11">
        <v>46346</v>
      </c>
      <c r="J54" s="10">
        <f t="shared" si="10"/>
        <v>3294</v>
      </c>
      <c r="K54" s="29">
        <v>1</v>
      </c>
      <c r="L54" s="10">
        <f t="shared" si="11"/>
        <v>3294</v>
      </c>
    </row>
    <row r="55" spans="1:12" ht="12.75">
      <c r="A55" s="14" t="s">
        <v>9</v>
      </c>
      <c r="B55" s="31" t="s">
        <v>9</v>
      </c>
      <c r="C55" s="16"/>
      <c r="D55" s="10"/>
      <c r="E55" s="29"/>
      <c r="F55" s="15">
        <f>SUM(F43:F54)</f>
        <v>34014</v>
      </c>
      <c r="H55" s="31" t="s">
        <v>9</v>
      </c>
      <c r="I55" s="16"/>
      <c r="J55" s="10"/>
      <c r="K55" s="29"/>
      <c r="L55" s="15">
        <f>SUM(L43:L54)</f>
        <v>14937</v>
      </c>
    </row>
    <row r="57" spans="2:10" ht="12.75">
      <c r="B57">
        <v>2003</v>
      </c>
      <c r="C57" t="s">
        <v>48</v>
      </c>
      <c r="D57" t="s">
        <v>40</v>
      </c>
      <c r="H57">
        <v>2003</v>
      </c>
      <c r="I57" t="s">
        <v>49</v>
      </c>
      <c r="J57" t="s">
        <v>36</v>
      </c>
    </row>
    <row r="58" spans="1:12" ht="12.75">
      <c r="A58" s="8" t="s">
        <v>16</v>
      </c>
      <c r="B58" s="8" t="s">
        <v>17</v>
      </c>
      <c r="C58" s="8" t="s">
        <v>18</v>
      </c>
      <c r="D58" s="8" t="s">
        <v>19</v>
      </c>
      <c r="E58" s="28" t="s">
        <v>37</v>
      </c>
      <c r="F58" s="28" t="s">
        <v>38</v>
      </c>
      <c r="H58" s="8" t="s">
        <v>17</v>
      </c>
      <c r="I58" s="8" t="s">
        <v>18</v>
      </c>
      <c r="J58" s="8" t="s">
        <v>19</v>
      </c>
      <c r="K58" s="28" t="s">
        <v>37</v>
      </c>
      <c r="L58" s="28" t="s">
        <v>38</v>
      </c>
    </row>
    <row r="59" spans="1:12" ht="12.75">
      <c r="A59" s="1" t="s">
        <v>100</v>
      </c>
      <c r="B59" s="10">
        <v>56228</v>
      </c>
      <c r="C59" s="11">
        <v>56228</v>
      </c>
      <c r="D59" s="10">
        <f aca="true" t="shared" si="12" ref="D59:D70">SUM(C59-B59)</f>
        <v>0</v>
      </c>
      <c r="E59" s="29">
        <v>1</v>
      </c>
      <c r="F59" s="10">
        <f aca="true" t="shared" si="13" ref="F59:F70">SUM(D59*E59)</f>
        <v>0</v>
      </c>
      <c r="H59" s="10">
        <v>27344</v>
      </c>
      <c r="I59" s="11">
        <v>27344</v>
      </c>
      <c r="J59" s="10">
        <f aca="true" t="shared" si="14" ref="J59:J70">SUM(I59-H59)</f>
        <v>0</v>
      </c>
      <c r="K59" s="29">
        <v>1</v>
      </c>
      <c r="L59" s="10">
        <f aca="true" t="shared" si="15" ref="L59:L70">SUM(J59*K59)</f>
        <v>0</v>
      </c>
    </row>
    <row r="60" spans="1:12" ht="12.75">
      <c r="A60" s="1" t="s">
        <v>101</v>
      </c>
      <c r="B60" s="10">
        <v>56228</v>
      </c>
      <c r="C60" s="11">
        <v>56228</v>
      </c>
      <c r="D60" s="10">
        <f t="shared" si="12"/>
        <v>0</v>
      </c>
      <c r="E60" s="29">
        <v>1</v>
      </c>
      <c r="F60" s="10">
        <f t="shared" si="13"/>
        <v>0</v>
      </c>
      <c r="H60" s="10">
        <v>27344</v>
      </c>
      <c r="I60" s="11">
        <v>27344</v>
      </c>
      <c r="J60" s="10">
        <f t="shared" si="14"/>
        <v>0</v>
      </c>
      <c r="K60" s="29">
        <v>1</v>
      </c>
      <c r="L60" s="10">
        <f t="shared" si="15"/>
        <v>0</v>
      </c>
    </row>
    <row r="61" spans="1:12" ht="12.75">
      <c r="A61" s="1" t="s">
        <v>102</v>
      </c>
      <c r="B61" s="10">
        <v>56228</v>
      </c>
      <c r="C61" s="11">
        <v>56228</v>
      </c>
      <c r="D61" s="10">
        <f t="shared" si="12"/>
        <v>0</v>
      </c>
      <c r="E61" s="29">
        <v>1</v>
      </c>
      <c r="F61" s="10">
        <f t="shared" si="13"/>
        <v>0</v>
      </c>
      <c r="H61" s="10">
        <v>27344</v>
      </c>
      <c r="I61" s="11">
        <v>27344</v>
      </c>
      <c r="J61" s="10">
        <f t="shared" si="14"/>
        <v>0</v>
      </c>
      <c r="K61" s="29">
        <v>1</v>
      </c>
      <c r="L61" s="10">
        <f t="shared" si="15"/>
        <v>0</v>
      </c>
    </row>
    <row r="62" spans="1:12" ht="12.75">
      <c r="A62" s="30" t="s">
        <v>103</v>
      </c>
      <c r="B62" s="10">
        <v>56228</v>
      </c>
      <c r="C62" s="11">
        <v>59165</v>
      </c>
      <c r="D62" s="10">
        <f t="shared" si="12"/>
        <v>2937</v>
      </c>
      <c r="E62" s="29">
        <v>1</v>
      </c>
      <c r="F62" s="10">
        <f t="shared" si="13"/>
        <v>2937</v>
      </c>
      <c r="H62" s="10">
        <v>27344</v>
      </c>
      <c r="I62" s="11">
        <v>28939</v>
      </c>
      <c r="J62" s="10">
        <f t="shared" si="14"/>
        <v>1595</v>
      </c>
      <c r="K62" s="29">
        <v>1</v>
      </c>
      <c r="L62" s="10">
        <f t="shared" si="15"/>
        <v>1595</v>
      </c>
    </row>
    <row r="63" spans="1:12" ht="12.75">
      <c r="A63" s="1" t="s">
        <v>104</v>
      </c>
      <c r="B63" s="10">
        <v>59165</v>
      </c>
      <c r="C63" s="11">
        <v>62805</v>
      </c>
      <c r="D63" s="10">
        <f t="shared" si="12"/>
        <v>3640</v>
      </c>
      <c r="E63" s="29">
        <v>1</v>
      </c>
      <c r="F63" s="10">
        <f t="shared" si="13"/>
        <v>3640</v>
      </c>
      <c r="H63" s="10">
        <v>28939</v>
      </c>
      <c r="I63" s="11">
        <v>30918</v>
      </c>
      <c r="J63" s="10">
        <f t="shared" si="14"/>
        <v>1979</v>
      </c>
      <c r="K63" s="29">
        <v>1</v>
      </c>
      <c r="L63" s="10">
        <f t="shared" si="15"/>
        <v>1979</v>
      </c>
    </row>
    <row r="64" spans="1:12" ht="12.75">
      <c r="A64" s="1" t="s">
        <v>105</v>
      </c>
      <c r="B64" s="10">
        <v>62805</v>
      </c>
      <c r="C64" s="11">
        <v>66824</v>
      </c>
      <c r="D64" s="10">
        <f t="shared" si="12"/>
        <v>4019</v>
      </c>
      <c r="E64" s="29">
        <v>1</v>
      </c>
      <c r="F64" s="10">
        <f t="shared" si="13"/>
        <v>4019</v>
      </c>
      <c r="H64" s="10">
        <v>30918</v>
      </c>
      <c r="I64" s="11">
        <v>32934</v>
      </c>
      <c r="J64" s="10">
        <f t="shared" si="14"/>
        <v>2016</v>
      </c>
      <c r="K64" s="29">
        <v>1</v>
      </c>
      <c r="L64" s="10">
        <f t="shared" si="15"/>
        <v>2016</v>
      </c>
    </row>
    <row r="65" spans="1:12" ht="12.75">
      <c r="A65" s="1" t="s">
        <v>106</v>
      </c>
      <c r="B65" s="10">
        <v>66824</v>
      </c>
      <c r="C65" s="11">
        <v>68759</v>
      </c>
      <c r="D65" s="10">
        <f t="shared" si="12"/>
        <v>1935</v>
      </c>
      <c r="E65" s="29">
        <v>1</v>
      </c>
      <c r="F65" s="10">
        <f t="shared" si="13"/>
        <v>1935</v>
      </c>
      <c r="H65" s="10">
        <v>32934</v>
      </c>
      <c r="I65" s="11">
        <v>33941</v>
      </c>
      <c r="J65" s="10">
        <f t="shared" si="14"/>
        <v>1007</v>
      </c>
      <c r="K65" s="29">
        <v>1</v>
      </c>
      <c r="L65" s="10">
        <f t="shared" si="15"/>
        <v>1007</v>
      </c>
    </row>
    <row r="66" spans="1:12" ht="12.75">
      <c r="A66" s="1" t="s">
        <v>107</v>
      </c>
      <c r="B66" s="10">
        <v>68759</v>
      </c>
      <c r="C66" s="11">
        <v>69973</v>
      </c>
      <c r="D66" s="10">
        <f t="shared" si="12"/>
        <v>1214</v>
      </c>
      <c r="E66" s="29">
        <v>1</v>
      </c>
      <c r="F66" s="10">
        <f t="shared" si="13"/>
        <v>1214</v>
      </c>
      <c r="H66" s="10">
        <v>33941</v>
      </c>
      <c r="I66" s="11">
        <v>34568</v>
      </c>
      <c r="J66" s="10">
        <f t="shared" si="14"/>
        <v>627</v>
      </c>
      <c r="K66" s="29">
        <v>1</v>
      </c>
      <c r="L66" s="10">
        <f t="shared" si="15"/>
        <v>627</v>
      </c>
    </row>
    <row r="67" spans="1:12" ht="12.75">
      <c r="A67" s="1" t="s">
        <v>108</v>
      </c>
      <c r="B67" s="10">
        <v>69973</v>
      </c>
      <c r="C67" s="11">
        <v>74181</v>
      </c>
      <c r="D67" s="10">
        <f t="shared" si="12"/>
        <v>4208</v>
      </c>
      <c r="E67" s="29">
        <v>1</v>
      </c>
      <c r="F67" s="10">
        <f t="shared" si="13"/>
        <v>4208</v>
      </c>
      <c r="H67" s="10">
        <v>34568</v>
      </c>
      <c r="I67" s="11">
        <v>36884</v>
      </c>
      <c r="J67" s="10">
        <f t="shared" si="14"/>
        <v>2316</v>
      </c>
      <c r="K67" s="29">
        <v>1</v>
      </c>
      <c r="L67" s="10">
        <f t="shared" si="15"/>
        <v>2316</v>
      </c>
    </row>
    <row r="68" spans="1:12" ht="12.75">
      <c r="A68" s="1" t="s">
        <v>109</v>
      </c>
      <c r="B68" s="10">
        <v>74181</v>
      </c>
      <c r="C68" s="11">
        <v>80925</v>
      </c>
      <c r="D68" s="10">
        <f t="shared" si="12"/>
        <v>6744</v>
      </c>
      <c r="E68" s="29">
        <v>1</v>
      </c>
      <c r="F68" s="10">
        <f t="shared" si="13"/>
        <v>6744</v>
      </c>
      <c r="H68" s="10">
        <v>36884</v>
      </c>
      <c r="I68" s="11">
        <v>40440</v>
      </c>
      <c r="J68" s="10">
        <f t="shared" si="14"/>
        <v>3556</v>
      </c>
      <c r="K68" s="29">
        <v>1</v>
      </c>
      <c r="L68" s="10">
        <f t="shared" si="15"/>
        <v>3556</v>
      </c>
    </row>
    <row r="69" spans="1:12" ht="12.75">
      <c r="A69" s="1" t="s">
        <v>110</v>
      </c>
      <c r="B69" s="10">
        <v>80925</v>
      </c>
      <c r="C69" s="11">
        <v>81690</v>
      </c>
      <c r="D69" s="10">
        <f t="shared" si="12"/>
        <v>765</v>
      </c>
      <c r="E69" s="29">
        <v>1</v>
      </c>
      <c r="F69" s="10">
        <f t="shared" si="13"/>
        <v>765</v>
      </c>
      <c r="H69" s="10">
        <v>40440</v>
      </c>
      <c r="I69" s="11">
        <v>40796</v>
      </c>
      <c r="J69" s="10">
        <f t="shared" si="14"/>
        <v>356</v>
      </c>
      <c r="K69" s="29">
        <v>1</v>
      </c>
      <c r="L69" s="10">
        <f t="shared" si="15"/>
        <v>356</v>
      </c>
    </row>
    <row r="70" spans="1:12" ht="12.75">
      <c r="A70" s="1" t="s">
        <v>111</v>
      </c>
      <c r="B70" s="10">
        <v>81690</v>
      </c>
      <c r="C70" s="11">
        <v>81690</v>
      </c>
      <c r="D70" s="10">
        <f t="shared" si="12"/>
        <v>0</v>
      </c>
      <c r="E70" s="29">
        <v>1</v>
      </c>
      <c r="F70" s="10">
        <f t="shared" si="13"/>
        <v>0</v>
      </c>
      <c r="H70" s="10">
        <v>40796</v>
      </c>
      <c r="I70" s="11">
        <v>40796</v>
      </c>
      <c r="J70" s="10">
        <f t="shared" si="14"/>
        <v>0</v>
      </c>
      <c r="K70" s="29">
        <v>1</v>
      </c>
      <c r="L70" s="10">
        <f t="shared" si="15"/>
        <v>0</v>
      </c>
    </row>
    <row r="71" spans="1:12" ht="12.75">
      <c r="A71" s="14" t="s">
        <v>9</v>
      </c>
      <c r="B71" s="31" t="s">
        <v>9</v>
      </c>
      <c r="C71" s="16"/>
      <c r="D71" s="10"/>
      <c r="E71" s="29"/>
      <c r="F71" s="15">
        <f>SUM(F59:F70)</f>
        <v>25462</v>
      </c>
      <c r="H71" s="31" t="s">
        <v>9</v>
      </c>
      <c r="I71" s="16"/>
      <c r="J71" s="10"/>
      <c r="K71" s="29"/>
      <c r="L71" s="15">
        <f>SUM(L59:L70)</f>
        <v>13452</v>
      </c>
    </row>
    <row r="74" spans="1:3" ht="12.75">
      <c r="A74" t="s">
        <v>98</v>
      </c>
      <c r="C74" s="35">
        <f>SUM(F55+L55)</f>
        <v>48951</v>
      </c>
    </row>
    <row r="75" spans="1:3" ht="12.75">
      <c r="A75" t="s">
        <v>99</v>
      </c>
      <c r="C75" s="35">
        <f>SUM(F71+L71)</f>
        <v>38914</v>
      </c>
    </row>
    <row r="77" spans="1:3" ht="12.75">
      <c r="A77" s="4" t="s">
        <v>112</v>
      </c>
      <c r="B77" s="4"/>
      <c r="C77" s="32">
        <f>SUM(C74:C75)</f>
        <v>87865</v>
      </c>
    </row>
    <row r="79" spans="2:10" ht="12" customHeight="1">
      <c r="B79">
        <v>2004</v>
      </c>
      <c r="C79" t="s">
        <v>39</v>
      </c>
      <c r="D79" t="s">
        <v>40</v>
      </c>
      <c r="H79">
        <v>2004</v>
      </c>
      <c r="I79" t="s">
        <v>41</v>
      </c>
      <c r="J79" t="s">
        <v>36</v>
      </c>
    </row>
    <row r="80" spans="1:12" ht="12" customHeight="1">
      <c r="A80" s="8" t="s">
        <v>16</v>
      </c>
      <c r="B80" s="8" t="s">
        <v>17</v>
      </c>
      <c r="C80" s="8" t="s">
        <v>18</v>
      </c>
      <c r="D80" s="8" t="s">
        <v>19</v>
      </c>
      <c r="E80" s="28" t="s">
        <v>37</v>
      </c>
      <c r="F80" s="28" t="s">
        <v>38</v>
      </c>
      <c r="H80" s="8" t="s">
        <v>17</v>
      </c>
      <c r="I80" s="8" t="s">
        <v>18</v>
      </c>
      <c r="J80" s="8" t="s">
        <v>19</v>
      </c>
      <c r="K80" s="28" t="s">
        <v>37</v>
      </c>
      <c r="L80" s="28" t="s">
        <v>38</v>
      </c>
    </row>
    <row r="81" spans="1:12" ht="12" customHeight="1">
      <c r="A81" s="1" t="s">
        <v>50</v>
      </c>
      <c r="B81" s="10">
        <v>105199</v>
      </c>
      <c r="C81" s="11">
        <v>111537</v>
      </c>
      <c r="D81" s="10">
        <f aca="true" t="shared" si="16" ref="D81:D92">SUM(C81-B81)</f>
        <v>6338</v>
      </c>
      <c r="E81" s="29">
        <v>1</v>
      </c>
      <c r="F81" s="10">
        <f aca="true" t="shared" si="17" ref="F81:F92">SUM(D81*E81)</f>
        <v>6338</v>
      </c>
      <c r="H81" s="10">
        <v>46346</v>
      </c>
      <c r="I81" s="11">
        <v>49154</v>
      </c>
      <c r="J81" s="10">
        <f aca="true" t="shared" si="18" ref="J81:J92">SUM(I81-H81)</f>
        <v>2808</v>
      </c>
      <c r="K81" s="29">
        <v>1</v>
      </c>
      <c r="L81" s="10">
        <f aca="true" t="shared" si="19" ref="L81:L92">SUM(J81*K81)</f>
        <v>2808</v>
      </c>
    </row>
    <row r="82" spans="1:12" ht="12" customHeight="1">
      <c r="A82" s="1" t="s">
        <v>51</v>
      </c>
      <c r="B82" s="10">
        <v>111537</v>
      </c>
      <c r="C82" s="11">
        <v>118668</v>
      </c>
      <c r="D82" s="10">
        <f t="shared" si="16"/>
        <v>7131</v>
      </c>
      <c r="E82" s="29">
        <v>1</v>
      </c>
      <c r="F82" s="10">
        <f t="shared" si="17"/>
        <v>7131</v>
      </c>
      <c r="H82" s="10">
        <v>49154</v>
      </c>
      <c r="I82" s="11">
        <v>52308</v>
      </c>
      <c r="J82" s="10">
        <f t="shared" si="18"/>
        <v>3154</v>
      </c>
      <c r="K82" s="29">
        <v>1</v>
      </c>
      <c r="L82" s="10">
        <f t="shared" si="19"/>
        <v>3154</v>
      </c>
    </row>
    <row r="83" spans="1:12" ht="12" customHeight="1">
      <c r="A83" s="1" t="s">
        <v>52</v>
      </c>
      <c r="B83" s="10">
        <v>118668</v>
      </c>
      <c r="C83" s="11">
        <v>124614</v>
      </c>
      <c r="D83" s="10">
        <f t="shared" si="16"/>
        <v>5946</v>
      </c>
      <c r="E83" s="29">
        <v>1</v>
      </c>
      <c r="F83" s="10">
        <f t="shared" si="17"/>
        <v>5946</v>
      </c>
      <c r="H83" s="10">
        <v>52308</v>
      </c>
      <c r="I83" s="11">
        <v>54992</v>
      </c>
      <c r="J83" s="10">
        <f t="shared" si="18"/>
        <v>2684</v>
      </c>
      <c r="K83" s="29">
        <v>1</v>
      </c>
      <c r="L83" s="10">
        <f t="shared" si="19"/>
        <v>2684</v>
      </c>
    </row>
    <row r="84" spans="1:12" ht="12" customHeight="1">
      <c r="A84" s="30" t="s">
        <v>53</v>
      </c>
      <c r="B84" s="10">
        <v>124614</v>
      </c>
      <c r="C84" s="11">
        <v>126395</v>
      </c>
      <c r="D84" s="10">
        <f t="shared" si="16"/>
        <v>1781</v>
      </c>
      <c r="E84" s="29">
        <v>1</v>
      </c>
      <c r="F84" s="10">
        <f t="shared" si="17"/>
        <v>1781</v>
      </c>
      <c r="H84" s="10">
        <v>54992</v>
      </c>
      <c r="I84" s="11">
        <v>55881</v>
      </c>
      <c r="J84" s="10">
        <f t="shared" si="18"/>
        <v>889</v>
      </c>
      <c r="K84" s="29">
        <v>1</v>
      </c>
      <c r="L84" s="10">
        <f t="shared" si="19"/>
        <v>889</v>
      </c>
    </row>
    <row r="85" spans="1:12" ht="12" customHeight="1">
      <c r="A85" s="1" t="s">
        <v>54</v>
      </c>
      <c r="B85" s="10">
        <v>126395</v>
      </c>
      <c r="C85" s="11">
        <v>126395</v>
      </c>
      <c r="D85" s="10">
        <f t="shared" si="16"/>
        <v>0</v>
      </c>
      <c r="E85" s="29">
        <v>1</v>
      </c>
      <c r="F85" s="10">
        <f t="shared" si="17"/>
        <v>0</v>
      </c>
      <c r="H85" s="10">
        <v>55881</v>
      </c>
      <c r="I85" s="11">
        <v>55881</v>
      </c>
      <c r="J85" s="10">
        <f t="shared" si="18"/>
        <v>0</v>
      </c>
      <c r="K85" s="29">
        <v>1</v>
      </c>
      <c r="L85" s="10">
        <f t="shared" si="19"/>
        <v>0</v>
      </c>
    </row>
    <row r="86" spans="1:12" ht="12.75">
      <c r="A86" s="1" t="s">
        <v>55</v>
      </c>
      <c r="B86" s="10">
        <v>126395</v>
      </c>
      <c r="C86" s="11">
        <v>126395</v>
      </c>
      <c r="D86" s="10">
        <f t="shared" si="16"/>
        <v>0</v>
      </c>
      <c r="E86" s="29">
        <v>1</v>
      </c>
      <c r="F86" s="10">
        <f t="shared" si="17"/>
        <v>0</v>
      </c>
      <c r="H86" s="10">
        <v>55881</v>
      </c>
      <c r="I86" s="11">
        <v>55881</v>
      </c>
      <c r="J86" s="10">
        <f t="shared" si="18"/>
        <v>0</v>
      </c>
      <c r="K86" s="29">
        <v>1</v>
      </c>
      <c r="L86" s="10">
        <f t="shared" si="19"/>
        <v>0</v>
      </c>
    </row>
    <row r="87" spans="1:12" ht="12.75">
      <c r="A87" s="1" t="s">
        <v>56</v>
      </c>
      <c r="B87" s="10">
        <v>126395</v>
      </c>
      <c r="C87" s="11">
        <v>126395</v>
      </c>
      <c r="D87" s="10">
        <f t="shared" si="16"/>
        <v>0</v>
      </c>
      <c r="E87" s="29">
        <v>1</v>
      </c>
      <c r="F87" s="10">
        <f t="shared" si="17"/>
        <v>0</v>
      </c>
      <c r="H87" s="10">
        <v>55881</v>
      </c>
      <c r="I87" s="11">
        <v>55881</v>
      </c>
      <c r="J87" s="10">
        <f t="shared" si="18"/>
        <v>0</v>
      </c>
      <c r="K87" s="29">
        <v>1</v>
      </c>
      <c r="L87" s="10">
        <f t="shared" si="19"/>
        <v>0</v>
      </c>
    </row>
    <row r="88" spans="1:12" ht="12.75">
      <c r="A88" s="1" t="s">
        <v>57</v>
      </c>
      <c r="B88" s="10">
        <v>126395</v>
      </c>
      <c r="C88" s="11">
        <v>126395</v>
      </c>
      <c r="D88" s="10">
        <f t="shared" si="16"/>
        <v>0</v>
      </c>
      <c r="E88" s="29">
        <v>1</v>
      </c>
      <c r="F88" s="10">
        <f t="shared" si="17"/>
        <v>0</v>
      </c>
      <c r="H88" s="10">
        <v>55881</v>
      </c>
      <c r="I88" s="11">
        <v>55881</v>
      </c>
      <c r="J88" s="10">
        <f t="shared" si="18"/>
        <v>0</v>
      </c>
      <c r="K88" s="29">
        <v>1</v>
      </c>
      <c r="L88" s="10">
        <f t="shared" si="19"/>
        <v>0</v>
      </c>
    </row>
    <row r="89" spans="1:12" ht="12.75">
      <c r="A89" s="1" t="s">
        <v>58</v>
      </c>
      <c r="B89" s="10">
        <v>126395</v>
      </c>
      <c r="C89" s="11">
        <v>126395</v>
      </c>
      <c r="D89" s="10">
        <f t="shared" si="16"/>
        <v>0</v>
      </c>
      <c r="E89" s="29">
        <v>1</v>
      </c>
      <c r="F89" s="10">
        <f t="shared" si="17"/>
        <v>0</v>
      </c>
      <c r="H89" s="10">
        <v>55881</v>
      </c>
      <c r="I89" s="11">
        <v>55881</v>
      </c>
      <c r="J89" s="10">
        <f t="shared" si="18"/>
        <v>0</v>
      </c>
      <c r="K89" s="29">
        <v>1</v>
      </c>
      <c r="L89" s="10">
        <f t="shared" si="19"/>
        <v>0</v>
      </c>
    </row>
    <row r="90" spans="1:12" ht="12.75">
      <c r="A90" s="1" t="s">
        <v>59</v>
      </c>
      <c r="B90" s="10">
        <v>126395</v>
      </c>
      <c r="C90" s="11">
        <v>126395</v>
      </c>
      <c r="D90" s="10">
        <f t="shared" si="16"/>
        <v>0</v>
      </c>
      <c r="E90" s="29">
        <v>1</v>
      </c>
      <c r="F90" s="10">
        <f t="shared" si="17"/>
        <v>0</v>
      </c>
      <c r="H90" s="10">
        <v>55881</v>
      </c>
      <c r="I90" s="11">
        <v>55881</v>
      </c>
      <c r="J90" s="10">
        <f t="shared" si="18"/>
        <v>0</v>
      </c>
      <c r="K90" s="29">
        <v>1</v>
      </c>
      <c r="L90" s="10">
        <f t="shared" si="19"/>
        <v>0</v>
      </c>
    </row>
    <row r="91" spans="1:12" s="2" customFormat="1" ht="12.75">
      <c r="A91" s="30" t="s">
        <v>60</v>
      </c>
      <c r="B91" s="10">
        <v>126395</v>
      </c>
      <c r="C91" s="11">
        <v>130838</v>
      </c>
      <c r="D91" s="10">
        <f t="shared" si="16"/>
        <v>4443</v>
      </c>
      <c r="E91" s="29">
        <v>1</v>
      </c>
      <c r="F91" s="10">
        <f t="shared" si="17"/>
        <v>4443</v>
      </c>
      <c r="G91"/>
      <c r="H91" s="10">
        <v>55881</v>
      </c>
      <c r="I91" s="11">
        <v>57896</v>
      </c>
      <c r="J91" s="10">
        <f t="shared" si="18"/>
        <v>2015</v>
      </c>
      <c r="K91" s="29">
        <v>1</v>
      </c>
      <c r="L91" s="10">
        <f t="shared" si="19"/>
        <v>2015</v>
      </c>
    </row>
    <row r="92" spans="1:12" ht="12.75">
      <c r="A92" s="1" t="s">
        <v>61</v>
      </c>
      <c r="B92" s="10">
        <v>130838</v>
      </c>
      <c r="C92" s="11">
        <v>137851</v>
      </c>
      <c r="D92" s="10">
        <f t="shared" si="16"/>
        <v>7013</v>
      </c>
      <c r="E92" s="29">
        <v>1</v>
      </c>
      <c r="F92" s="10">
        <f t="shared" si="17"/>
        <v>7013</v>
      </c>
      <c r="H92" s="10">
        <v>57896</v>
      </c>
      <c r="I92" s="11">
        <v>60934</v>
      </c>
      <c r="J92" s="10">
        <f t="shared" si="18"/>
        <v>3038</v>
      </c>
      <c r="K92" s="29">
        <v>1</v>
      </c>
      <c r="L92" s="10">
        <f t="shared" si="19"/>
        <v>3038</v>
      </c>
    </row>
    <row r="93" spans="1:12" ht="12.75">
      <c r="A93" s="14" t="s">
        <v>9</v>
      </c>
      <c r="B93" s="31" t="s">
        <v>9</v>
      </c>
      <c r="C93" s="16"/>
      <c r="D93" s="10"/>
      <c r="E93" s="29"/>
      <c r="F93" s="15">
        <f>SUM(F81:F92)</f>
        <v>32652</v>
      </c>
      <c r="H93" s="31" t="s">
        <v>9</v>
      </c>
      <c r="I93" s="16"/>
      <c r="J93" s="10"/>
      <c r="K93" s="29"/>
      <c r="L93" s="15">
        <f>SUM(L81:L92)</f>
        <v>14588</v>
      </c>
    </row>
    <row r="95" spans="2:10" ht="12.75">
      <c r="B95">
        <v>2004</v>
      </c>
      <c r="C95" t="s">
        <v>48</v>
      </c>
      <c r="D95" t="s">
        <v>40</v>
      </c>
      <c r="H95">
        <v>2004</v>
      </c>
      <c r="I95" t="s">
        <v>49</v>
      </c>
      <c r="J95" t="s">
        <v>36</v>
      </c>
    </row>
    <row r="96" spans="1:12" ht="12.75">
      <c r="A96" s="8" t="s">
        <v>16</v>
      </c>
      <c r="B96" s="8" t="s">
        <v>17</v>
      </c>
      <c r="C96" s="8" t="s">
        <v>18</v>
      </c>
      <c r="D96" s="8" t="s">
        <v>19</v>
      </c>
      <c r="E96" s="28" t="s">
        <v>37</v>
      </c>
      <c r="F96" s="28" t="s">
        <v>38</v>
      </c>
      <c r="H96" s="8" t="s">
        <v>17</v>
      </c>
      <c r="I96" s="8" t="s">
        <v>18</v>
      </c>
      <c r="J96" s="8" t="s">
        <v>19</v>
      </c>
      <c r="K96" s="28" t="s">
        <v>37</v>
      </c>
      <c r="L96" s="28" t="s">
        <v>38</v>
      </c>
    </row>
    <row r="97" spans="1:12" ht="12.75">
      <c r="A97" s="1" t="s">
        <v>50</v>
      </c>
      <c r="B97" s="10">
        <v>81690</v>
      </c>
      <c r="C97" s="11">
        <v>81690</v>
      </c>
      <c r="D97" s="10">
        <f aca="true" t="shared" si="20" ref="D97:D108">SUM(C97-B97)</f>
        <v>0</v>
      </c>
      <c r="E97" s="29">
        <v>1</v>
      </c>
      <c r="F97" s="10">
        <f aca="true" t="shared" si="21" ref="F97:F108">SUM(D97*E97)</f>
        <v>0</v>
      </c>
      <c r="H97" s="10">
        <v>40796</v>
      </c>
      <c r="I97" s="11">
        <v>40796</v>
      </c>
      <c r="J97" s="10">
        <f aca="true" t="shared" si="22" ref="J97:J108">SUM(I97-H97)</f>
        <v>0</v>
      </c>
      <c r="K97" s="29">
        <v>1</v>
      </c>
      <c r="L97" s="10">
        <f aca="true" t="shared" si="23" ref="L97:L108">SUM(J97*K97)</f>
        <v>0</v>
      </c>
    </row>
    <row r="98" spans="1:12" ht="12.75">
      <c r="A98" s="1" t="s">
        <v>51</v>
      </c>
      <c r="B98" s="10">
        <v>81690</v>
      </c>
      <c r="C98" s="11">
        <v>81690</v>
      </c>
      <c r="D98" s="10">
        <f t="shared" si="20"/>
        <v>0</v>
      </c>
      <c r="E98" s="29">
        <v>1</v>
      </c>
      <c r="F98" s="10">
        <f t="shared" si="21"/>
        <v>0</v>
      </c>
      <c r="H98" s="10">
        <v>40796</v>
      </c>
      <c r="I98" s="11">
        <v>40796</v>
      </c>
      <c r="J98" s="10">
        <f t="shared" si="22"/>
        <v>0</v>
      </c>
      <c r="K98" s="29">
        <v>1</v>
      </c>
      <c r="L98" s="10">
        <f t="shared" si="23"/>
        <v>0</v>
      </c>
    </row>
    <row r="99" spans="1:12" ht="12.75">
      <c r="A99" s="1" t="s">
        <v>52</v>
      </c>
      <c r="B99" s="10">
        <v>81690</v>
      </c>
      <c r="C99" s="11">
        <v>81690</v>
      </c>
      <c r="D99" s="10">
        <f t="shared" si="20"/>
        <v>0</v>
      </c>
      <c r="E99" s="29">
        <v>1</v>
      </c>
      <c r="F99" s="10">
        <f t="shared" si="21"/>
        <v>0</v>
      </c>
      <c r="H99" s="10">
        <v>40796</v>
      </c>
      <c r="I99" s="11">
        <v>40796</v>
      </c>
      <c r="J99" s="10">
        <f t="shared" si="22"/>
        <v>0</v>
      </c>
      <c r="K99" s="29">
        <v>1</v>
      </c>
      <c r="L99" s="10">
        <f t="shared" si="23"/>
        <v>0</v>
      </c>
    </row>
    <row r="100" spans="1:12" ht="12.75">
      <c r="A100" s="30" t="s">
        <v>53</v>
      </c>
      <c r="B100" s="10">
        <v>81690</v>
      </c>
      <c r="C100" s="11">
        <v>85433</v>
      </c>
      <c r="D100" s="10">
        <f t="shared" si="20"/>
        <v>3743</v>
      </c>
      <c r="E100" s="29">
        <v>1</v>
      </c>
      <c r="F100" s="10">
        <f t="shared" si="21"/>
        <v>3743</v>
      </c>
      <c r="H100" s="10">
        <v>40796</v>
      </c>
      <c r="I100" s="11">
        <v>42781</v>
      </c>
      <c r="J100" s="10">
        <f t="shared" si="22"/>
        <v>1985</v>
      </c>
      <c r="K100" s="29">
        <v>1</v>
      </c>
      <c r="L100" s="10">
        <f t="shared" si="23"/>
        <v>1985</v>
      </c>
    </row>
    <row r="101" spans="1:12" ht="12.75">
      <c r="A101" s="1" t="s">
        <v>54</v>
      </c>
      <c r="B101" s="10">
        <v>85433</v>
      </c>
      <c r="C101" s="11">
        <v>89146</v>
      </c>
      <c r="D101" s="10">
        <f t="shared" si="20"/>
        <v>3713</v>
      </c>
      <c r="E101" s="29">
        <v>1</v>
      </c>
      <c r="F101" s="10">
        <f t="shared" si="21"/>
        <v>3713</v>
      </c>
      <c r="H101" s="10">
        <v>42781</v>
      </c>
      <c r="I101" s="11">
        <v>44704</v>
      </c>
      <c r="J101" s="10">
        <f t="shared" si="22"/>
        <v>1923</v>
      </c>
      <c r="K101" s="29">
        <v>1</v>
      </c>
      <c r="L101" s="10">
        <f t="shared" si="23"/>
        <v>1923</v>
      </c>
    </row>
    <row r="102" spans="1:12" ht="12.75">
      <c r="A102" s="1" t="s">
        <v>55</v>
      </c>
      <c r="B102" s="10">
        <v>89146</v>
      </c>
      <c r="C102" s="11">
        <v>94119</v>
      </c>
      <c r="D102" s="10">
        <f t="shared" si="20"/>
        <v>4973</v>
      </c>
      <c r="E102" s="29">
        <v>1</v>
      </c>
      <c r="F102" s="10">
        <f t="shared" si="21"/>
        <v>4973</v>
      </c>
      <c r="H102" s="10">
        <v>44704</v>
      </c>
      <c r="I102" s="11">
        <v>47242</v>
      </c>
      <c r="J102" s="10">
        <f t="shared" si="22"/>
        <v>2538</v>
      </c>
      <c r="K102" s="29">
        <v>1</v>
      </c>
      <c r="L102" s="10">
        <f t="shared" si="23"/>
        <v>2538</v>
      </c>
    </row>
    <row r="103" spans="1:12" ht="12.75">
      <c r="A103" s="1" t="s">
        <v>56</v>
      </c>
      <c r="B103" s="10">
        <v>94119</v>
      </c>
      <c r="C103" s="11">
        <v>96346</v>
      </c>
      <c r="D103" s="10">
        <f t="shared" si="20"/>
        <v>2227</v>
      </c>
      <c r="E103" s="29">
        <v>1</v>
      </c>
      <c r="F103" s="10">
        <f t="shared" si="21"/>
        <v>2227</v>
      </c>
      <c r="H103" s="10">
        <v>47242</v>
      </c>
      <c r="I103" s="11">
        <v>48362</v>
      </c>
      <c r="J103" s="10">
        <f t="shared" si="22"/>
        <v>1120</v>
      </c>
      <c r="K103" s="29">
        <v>1</v>
      </c>
      <c r="L103" s="10">
        <f t="shared" si="23"/>
        <v>1120</v>
      </c>
    </row>
    <row r="104" spans="1:12" ht="12.75">
      <c r="A104" s="1" t="s">
        <v>57</v>
      </c>
      <c r="B104" s="10">
        <v>96346</v>
      </c>
      <c r="C104" s="11">
        <v>97099</v>
      </c>
      <c r="D104" s="10">
        <f t="shared" si="20"/>
        <v>753</v>
      </c>
      <c r="E104" s="29">
        <v>1</v>
      </c>
      <c r="F104" s="10">
        <f t="shared" si="21"/>
        <v>753</v>
      </c>
      <c r="H104" s="10">
        <v>48362</v>
      </c>
      <c r="I104" s="11">
        <v>48736</v>
      </c>
      <c r="J104" s="10">
        <f t="shared" si="22"/>
        <v>374</v>
      </c>
      <c r="K104" s="29">
        <v>1</v>
      </c>
      <c r="L104" s="10">
        <f t="shared" si="23"/>
        <v>374</v>
      </c>
    </row>
    <row r="105" spans="1:12" ht="12.75">
      <c r="A105" s="1" t="s">
        <v>58</v>
      </c>
      <c r="B105" s="10">
        <v>97099</v>
      </c>
      <c r="C105" s="11">
        <v>101068</v>
      </c>
      <c r="D105" s="10">
        <f t="shared" si="20"/>
        <v>3969</v>
      </c>
      <c r="E105" s="29">
        <v>1</v>
      </c>
      <c r="F105" s="10">
        <f t="shared" si="21"/>
        <v>3969</v>
      </c>
      <c r="H105" s="10">
        <v>48736</v>
      </c>
      <c r="I105" s="11">
        <v>50920</v>
      </c>
      <c r="J105" s="10">
        <f t="shared" si="22"/>
        <v>2184</v>
      </c>
      <c r="K105" s="29">
        <v>1</v>
      </c>
      <c r="L105" s="10">
        <f t="shared" si="23"/>
        <v>2184</v>
      </c>
    </row>
    <row r="106" spans="1:12" ht="12.75">
      <c r="A106" s="1" t="s">
        <v>59</v>
      </c>
      <c r="B106" s="10">
        <v>101068</v>
      </c>
      <c r="C106" s="11">
        <v>106859</v>
      </c>
      <c r="D106" s="10">
        <f t="shared" si="20"/>
        <v>5791</v>
      </c>
      <c r="E106" s="29">
        <v>1</v>
      </c>
      <c r="F106" s="10">
        <f t="shared" si="21"/>
        <v>5791</v>
      </c>
      <c r="H106" s="10">
        <v>50920</v>
      </c>
      <c r="I106" s="11">
        <v>54170</v>
      </c>
      <c r="J106" s="10">
        <f t="shared" si="22"/>
        <v>3250</v>
      </c>
      <c r="K106" s="29">
        <v>1</v>
      </c>
      <c r="L106" s="10">
        <f t="shared" si="23"/>
        <v>3250</v>
      </c>
    </row>
    <row r="107" spans="1:12" ht="12.75">
      <c r="A107" s="30" t="s">
        <v>60</v>
      </c>
      <c r="B107" s="10">
        <v>106859</v>
      </c>
      <c r="C107" s="11">
        <v>108004</v>
      </c>
      <c r="D107" s="10">
        <f t="shared" si="20"/>
        <v>1145</v>
      </c>
      <c r="E107" s="29">
        <v>1</v>
      </c>
      <c r="F107" s="10">
        <f t="shared" si="21"/>
        <v>1145</v>
      </c>
      <c r="H107" s="10">
        <v>54170</v>
      </c>
      <c r="I107" s="11">
        <v>54764</v>
      </c>
      <c r="J107" s="10">
        <f t="shared" si="22"/>
        <v>594</v>
      </c>
      <c r="K107" s="29">
        <v>1</v>
      </c>
      <c r="L107" s="10">
        <f t="shared" si="23"/>
        <v>594</v>
      </c>
    </row>
    <row r="108" spans="1:12" ht="12.75">
      <c r="A108" s="1" t="s">
        <v>61</v>
      </c>
      <c r="B108" s="10">
        <v>108004</v>
      </c>
      <c r="C108" s="11">
        <v>108004</v>
      </c>
      <c r="D108" s="10">
        <f t="shared" si="20"/>
        <v>0</v>
      </c>
      <c r="E108" s="29">
        <v>1</v>
      </c>
      <c r="F108" s="10">
        <f t="shared" si="21"/>
        <v>0</v>
      </c>
      <c r="H108" s="10">
        <v>54764</v>
      </c>
      <c r="I108" s="11">
        <v>54764</v>
      </c>
      <c r="J108" s="10">
        <f t="shared" si="22"/>
        <v>0</v>
      </c>
      <c r="K108" s="29">
        <v>1</v>
      </c>
      <c r="L108" s="10">
        <f t="shared" si="23"/>
        <v>0</v>
      </c>
    </row>
    <row r="109" spans="1:12" ht="12.75">
      <c r="A109" s="14" t="s">
        <v>9</v>
      </c>
      <c r="B109" s="31" t="s">
        <v>9</v>
      </c>
      <c r="C109" s="16"/>
      <c r="D109" s="10"/>
      <c r="E109" s="29"/>
      <c r="F109" s="15">
        <f>SUM(F97:F108)</f>
        <v>26314</v>
      </c>
      <c r="H109" s="31" t="s">
        <v>9</v>
      </c>
      <c r="I109" s="16"/>
      <c r="J109" s="10"/>
      <c r="K109" s="29"/>
      <c r="L109" s="15">
        <f>SUM(L97:L108)</f>
        <v>13968</v>
      </c>
    </row>
    <row r="111" spans="4:12" ht="12.75">
      <c r="D111" s="4"/>
      <c r="F111" s="32"/>
      <c r="J111" s="4"/>
      <c r="L111" s="32"/>
    </row>
    <row r="112" spans="1:3" ht="12.75">
      <c r="A112" t="s">
        <v>98</v>
      </c>
      <c r="C112" s="35">
        <f>SUM(F93+L93)</f>
        <v>47240</v>
      </c>
    </row>
    <row r="113" spans="1:3" ht="12.75">
      <c r="A113" t="s">
        <v>99</v>
      </c>
      <c r="C113" s="35">
        <f>SUM(F109+L109)</f>
        <v>40282</v>
      </c>
    </row>
    <row r="114" spans="5:9" ht="12.75">
      <c r="E114" s="4"/>
      <c r="I114" s="32"/>
    </row>
    <row r="115" spans="1:3" ht="12.75">
      <c r="A115" s="4" t="s">
        <v>112</v>
      </c>
      <c r="B115" s="4"/>
      <c r="C115" s="32">
        <f>SUM(C112:C113)</f>
        <v>87522</v>
      </c>
    </row>
    <row r="118" spans="2:10" ht="12.75">
      <c r="B118">
        <v>2005</v>
      </c>
      <c r="C118" t="s">
        <v>39</v>
      </c>
      <c r="D118" t="s">
        <v>40</v>
      </c>
      <c r="H118">
        <v>2005</v>
      </c>
      <c r="I118" t="s">
        <v>41</v>
      </c>
      <c r="J118" t="s">
        <v>36</v>
      </c>
    </row>
    <row r="119" spans="1:12" ht="12.75">
      <c r="A119" s="8" t="s">
        <v>16</v>
      </c>
      <c r="B119" s="8" t="s">
        <v>17</v>
      </c>
      <c r="C119" s="8" t="s">
        <v>18</v>
      </c>
      <c r="D119" s="8" t="s">
        <v>19</v>
      </c>
      <c r="E119" s="28" t="s">
        <v>37</v>
      </c>
      <c r="F119" s="28" t="s">
        <v>38</v>
      </c>
      <c r="H119" s="8" t="s">
        <v>17</v>
      </c>
      <c r="I119" s="8" t="s">
        <v>18</v>
      </c>
      <c r="J119" s="8" t="s">
        <v>19</v>
      </c>
      <c r="K119" s="28" t="s">
        <v>37</v>
      </c>
      <c r="L119" s="28" t="s">
        <v>38</v>
      </c>
    </row>
    <row r="120" spans="1:12" ht="12.75">
      <c r="A120" s="1" t="s">
        <v>42</v>
      </c>
      <c r="B120" s="10">
        <v>137851</v>
      </c>
      <c r="C120" s="11">
        <v>144436</v>
      </c>
      <c r="D120" s="10">
        <f aca="true" t="shared" si="24" ref="D120:D131">SUM(C120-B120)</f>
        <v>6585</v>
      </c>
      <c r="E120" s="29">
        <v>1</v>
      </c>
      <c r="F120" s="10">
        <f aca="true" t="shared" si="25" ref="F120:F131">SUM(D120*E120)</f>
        <v>6585</v>
      </c>
      <c r="H120" s="10">
        <v>60934</v>
      </c>
      <c r="I120" s="11">
        <v>63905</v>
      </c>
      <c r="J120" s="10">
        <f aca="true" t="shared" si="26" ref="J120:J131">SUM(I120-H120)</f>
        <v>2971</v>
      </c>
      <c r="K120" s="29">
        <v>1</v>
      </c>
      <c r="L120" s="10">
        <f aca="true" t="shared" si="27" ref="L120:L131">SUM(J120*K120)</f>
        <v>2971</v>
      </c>
    </row>
    <row r="121" spans="1:12" ht="12.75">
      <c r="A121" s="1" t="s">
        <v>43</v>
      </c>
      <c r="B121" s="10">
        <v>144436</v>
      </c>
      <c r="C121" s="11">
        <v>149083</v>
      </c>
      <c r="D121" s="10">
        <f t="shared" si="24"/>
        <v>4647</v>
      </c>
      <c r="E121" s="29">
        <v>1</v>
      </c>
      <c r="F121" s="10">
        <f t="shared" si="25"/>
        <v>4647</v>
      </c>
      <c r="H121" s="10">
        <v>63905</v>
      </c>
      <c r="I121" s="11">
        <v>66034</v>
      </c>
      <c r="J121" s="10">
        <f t="shared" si="26"/>
        <v>2129</v>
      </c>
      <c r="K121" s="29">
        <v>1</v>
      </c>
      <c r="L121" s="10">
        <f t="shared" si="27"/>
        <v>2129</v>
      </c>
    </row>
    <row r="122" spans="1:12" ht="12.75">
      <c r="A122" s="1" t="s">
        <v>44</v>
      </c>
      <c r="B122" s="10">
        <v>149083</v>
      </c>
      <c r="C122" s="11">
        <v>156761</v>
      </c>
      <c r="D122" s="10">
        <f t="shared" si="24"/>
        <v>7678</v>
      </c>
      <c r="E122" s="29">
        <v>1</v>
      </c>
      <c r="F122" s="10">
        <f t="shared" si="25"/>
        <v>7678</v>
      </c>
      <c r="H122" s="10">
        <v>66034</v>
      </c>
      <c r="I122" s="11">
        <v>69424</v>
      </c>
      <c r="J122" s="10">
        <f t="shared" si="26"/>
        <v>3390</v>
      </c>
      <c r="K122" s="29">
        <v>1</v>
      </c>
      <c r="L122" s="10">
        <f t="shared" si="27"/>
        <v>3390</v>
      </c>
    </row>
    <row r="123" spans="1:12" ht="12.75">
      <c r="A123" s="30" t="s">
        <v>45</v>
      </c>
      <c r="B123" s="10">
        <v>156761</v>
      </c>
      <c r="C123" s="11">
        <v>158469</v>
      </c>
      <c r="D123" s="10">
        <f t="shared" si="24"/>
        <v>1708</v>
      </c>
      <c r="E123" s="29">
        <v>1</v>
      </c>
      <c r="F123" s="10">
        <f t="shared" si="25"/>
        <v>1708</v>
      </c>
      <c r="H123" s="10">
        <v>69424</v>
      </c>
      <c r="I123" s="11">
        <v>70230</v>
      </c>
      <c r="J123" s="10">
        <f t="shared" si="26"/>
        <v>806</v>
      </c>
      <c r="K123" s="29">
        <v>1</v>
      </c>
      <c r="L123" s="10">
        <f t="shared" si="27"/>
        <v>806</v>
      </c>
    </row>
    <row r="124" spans="1:12" ht="12.75">
      <c r="A124" s="1" t="s">
        <v>46</v>
      </c>
      <c r="B124" s="10">
        <v>158469</v>
      </c>
      <c r="C124" s="11">
        <v>158469</v>
      </c>
      <c r="D124" s="10">
        <f t="shared" si="24"/>
        <v>0</v>
      </c>
      <c r="E124" s="29">
        <v>1</v>
      </c>
      <c r="F124" s="10">
        <f t="shared" si="25"/>
        <v>0</v>
      </c>
      <c r="H124" s="10">
        <v>70230</v>
      </c>
      <c r="I124" s="11">
        <v>70230</v>
      </c>
      <c r="J124" s="10">
        <f t="shared" si="26"/>
        <v>0</v>
      </c>
      <c r="K124" s="29">
        <v>1</v>
      </c>
      <c r="L124" s="10">
        <f t="shared" si="27"/>
        <v>0</v>
      </c>
    </row>
    <row r="125" spans="1:12" ht="12.75">
      <c r="A125" s="1" t="s">
        <v>47</v>
      </c>
      <c r="B125" s="10">
        <v>158469</v>
      </c>
      <c r="C125" s="11">
        <v>158469</v>
      </c>
      <c r="D125" s="10">
        <f t="shared" si="24"/>
        <v>0</v>
      </c>
      <c r="E125" s="29">
        <v>1</v>
      </c>
      <c r="F125" s="10">
        <f t="shared" si="25"/>
        <v>0</v>
      </c>
      <c r="H125" s="10">
        <v>70230</v>
      </c>
      <c r="I125" s="11">
        <v>70230</v>
      </c>
      <c r="J125" s="10">
        <f t="shared" si="26"/>
        <v>0</v>
      </c>
      <c r="K125" s="29">
        <v>1</v>
      </c>
      <c r="L125" s="10">
        <f t="shared" si="27"/>
        <v>0</v>
      </c>
    </row>
    <row r="126" spans="1:12" ht="12.75">
      <c r="A126" s="1" t="s">
        <v>81</v>
      </c>
      <c r="B126" s="10">
        <v>158469</v>
      </c>
      <c r="C126" s="11">
        <v>158469</v>
      </c>
      <c r="D126" s="10">
        <f t="shared" si="24"/>
        <v>0</v>
      </c>
      <c r="E126" s="29">
        <v>1</v>
      </c>
      <c r="F126" s="10">
        <f t="shared" si="25"/>
        <v>0</v>
      </c>
      <c r="H126" s="10">
        <v>70230</v>
      </c>
      <c r="I126" s="11">
        <v>70230</v>
      </c>
      <c r="J126" s="10">
        <f t="shared" si="26"/>
        <v>0</v>
      </c>
      <c r="K126" s="29">
        <v>1</v>
      </c>
      <c r="L126" s="10">
        <f t="shared" si="27"/>
        <v>0</v>
      </c>
    </row>
    <row r="127" spans="1:12" ht="12.75">
      <c r="A127" s="1" t="s">
        <v>82</v>
      </c>
      <c r="B127" s="10">
        <f>SUM(C126)</f>
        <v>158469</v>
      </c>
      <c r="C127" s="11">
        <v>158469</v>
      </c>
      <c r="D127" s="10">
        <f t="shared" si="24"/>
        <v>0</v>
      </c>
      <c r="E127" s="29">
        <v>1</v>
      </c>
      <c r="F127" s="10">
        <f t="shared" si="25"/>
        <v>0</v>
      </c>
      <c r="H127" s="10">
        <f>SUM(I126)</f>
        <v>70230</v>
      </c>
      <c r="I127" s="11">
        <v>70230</v>
      </c>
      <c r="J127" s="10">
        <f t="shared" si="26"/>
        <v>0</v>
      </c>
      <c r="K127" s="29">
        <v>1</v>
      </c>
      <c r="L127" s="10">
        <f t="shared" si="27"/>
        <v>0</v>
      </c>
    </row>
    <row r="128" spans="1:12" ht="12.75">
      <c r="A128" s="1" t="s">
        <v>83</v>
      </c>
      <c r="B128" s="10">
        <f>SUM(C127)</f>
        <v>158469</v>
      </c>
      <c r="C128" s="11">
        <v>158469</v>
      </c>
      <c r="D128" s="10">
        <f t="shared" si="24"/>
        <v>0</v>
      </c>
      <c r="E128" s="29">
        <v>1</v>
      </c>
      <c r="F128" s="10">
        <f t="shared" si="25"/>
        <v>0</v>
      </c>
      <c r="H128" s="10">
        <f>SUM(I127)</f>
        <v>70230</v>
      </c>
      <c r="I128" s="11">
        <v>70230</v>
      </c>
      <c r="J128" s="10">
        <f t="shared" si="26"/>
        <v>0</v>
      </c>
      <c r="K128" s="29">
        <v>1</v>
      </c>
      <c r="L128" s="10">
        <f t="shared" si="27"/>
        <v>0</v>
      </c>
    </row>
    <row r="129" spans="1:12" ht="12.75">
      <c r="A129" s="1" t="s">
        <v>84</v>
      </c>
      <c r="B129" s="10">
        <f>SUM(C128)</f>
        <v>158469</v>
      </c>
      <c r="C129" s="11">
        <v>158469</v>
      </c>
      <c r="D129" s="10">
        <f t="shared" si="24"/>
        <v>0</v>
      </c>
      <c r="E129" s="29">
        <v>1</v>
      </c>
      <c r="F129" s="10">
        <f t="shared" si="25"/>
        <v>0</v>
      </c>
      <c r="H129" s="10">
        <f>SUM(I128)</f>
        <v>70230</v>
      </c>
      <c r="I129" s="11">
        <v>70230</v>
      </c>
      <c r="J129" s="10">
        <f t="shared" si="26"/>
        <v>0</v>
      </c>
      <c r="K129" s="29">
        <v>1</v>
      </c>
      <c r="L129" s="10">
        <f t="shared" si="27"/>
        <v>0</v>
      </c>
    </row>
    <row r="130" spans="1:12" ht="12.75">
      <c r="A130" s="30" t="s">
        <v>113</v>
      </c>
      <c r="B130" s="10">
        <f>SUM(C129)</f>
        <v>158469</v>
      </c>
      <c r="C130" s="11">
        <v>163584</v>
      </c>
      <c r="D130" s="10">
        <f t="shared" si="24"/>
        <v>5115</v>
      </c>
      <c r="E130" s="29">
        <v>1</v>
      </c>
      <c r="F130" s="10">
        <f t="shared" si="25"/>
        <v>5115</v>
      </c>
      <c r="H130" s="10">
        <f>SUM(I129)</f>
        <v>70230</v>
      </c>
      <c r="I130" s="11">
        <v>72448</v>
      </c>
      <c r="J130" s="10">
        <f t="shared" si="26"/>
        <v>2218</v>
      </c>
      <c r="K130" s="29">
        <v>1</v>
      </c>
      <c r="L130" s="10">
        <f t="shared" si="27"/>
        <v>2218</v>
      </c>
    </row>
    <row r="131" spans="1:12" ht="12.75">
      <c r="A131" s="1" t="s">
        <v>114</v>
      </c>
      <c r="B131" s="10">
        <f>SUM(C130)</f>
        <v>163584</v>
      </c>
      <c r="C131" s="11">
        <v>170277</v>
      </c>
      <c r="D131" s="10">
        <f t="shared" si="24"/>
        <v>6693</v>
      </c>
      <c r="E131" s="29">
        <v>1</v>
      </c>
      <c r="F131" s="10">
        <f t="shared" si="25"/>
        <v>6693</v>
      </c>
      <c r="H131" s="10">
        <f>SUM(I130)</f>
        <v>72448</v>
      </c>
      <c r="I131" s="11">
        <v>75411</v>
      </c>
      <c r="J131" s="10">
        <f t="shared" si="26"/>
        <v>2963</v>
      </c>
      <c r="K131" s="29">
        <v>1</v>
      </c>
      <c r="L131" s="10">
        <f t="shared" si="27"/>
        <v>2963</v>
      </c>
    </row>
    <row r="132" spans="1:12" ht="12.75">
      <c r="A132" s="14" t="s">
        <v>9</v>
      </c>
      <c r="B132" s="31" t="s">
        <v>9</v>
      </c>
      <c r="C132" s="16"/>
      <c r="D132" s="10"/>
      <c r="E132" s="29"/>
      <c r="F132" s="15">
        <f>SUM(F120:F131)</f>
        <v>32426</v>
      </c>
      <c r="H132" s="31" t="s">
        <v>9</v>
      </c>
      <c r="I132" s="16"/>
      <c r="J132" s="10"/>
      <c r="K132" s="29"/>
      <c r="L132" s="15">
        <f>SUM(L120:L131)</f>
        <v>14477</v>
      </c>
    </row>
    <row r="134" spans="2:10" ht="12.75">
      <c r="B134">
        <v>2005</v>
      </c>
      <c r="C134" t="s">
        <v>48</v>
      </c>
      <c r="D134" t="s">
        <v>40</v>
      </c>
      <c r="H134">
        <v>2005</v>
      </c>
      <c r="I134" t="s">
        <v>49</v>
      </c>
      <c r="J134" t="s">
        <v>36</v>
      </c>
    </row>
    <row r="135" spans="1:12" ht="12.75">
      <c r="A135" s="8" t="s">
        <v>16</v>
      </c>
      <c r="B135" s="8" t="s">
        <v>17</v>
      </c>
      <c r="C135" s="8" t="s">
        <v>18</v>
      </c>
      <c r="D135" s="8" t="s">
        <v>19</v>
      </c>
      <c r="E135" s="28" t="s">
        <v>37</v>
      </c>
      <c r="F135" s="28" t="s">
        <v>38</v>
      </c>
      <c r="H135" s="8" t="s">
        <v>17</v>
      </c>
      <c r="I135" s="8" t="s">
        <v>18</v>
      </c>
      <c r="J135" s="8" t="s">
        <v>19</v>
      </c>
      <c r="K135" s="28" t="s">
        <v>37</v>
      </c>
      <c r="L135" s="28" t="s">
        <v>38</v>
      </c>
    </row>
    <row r="136" spans="1:12" ht="12.75">
      <c r="A136" s="1" t="s">
        <v>42</v>
      </c>
      <c r="B136" s="10">
        <v>108004</v>
      </c>
      <c r="C136" s="11">
        <v>108004</v>
      </c>
      <c r="D136" s="10">
        <f aca="true" t="shared" si="28" ref="D136:D147">SUM(C136-B136)</f>
        <v>0</v>
      </c>
      <c r="E136" s="29">
        <v>1</v>
      </c>
      <c r="F136" s="10">
        <f aca="true" t="shared" si="29" ref="F136:F147">SUM(D136*E136)</f>
        <v>0</v>
      </c>
      <c r="H136" s="10">
        <v>54764</v>
      </c>
      <c r="I136" s="11">
        <v>54764</v>
      </c>
      <c r="J136" s="10">
        <f aca="true" t="shared" si="30" ref="J136:J147">SUM(I136-H136)</f>
        <v>0</v>
      </c>
      <c r="K136" s="29">
        <v>1</v>
      </c>
      <c r="L136" s="10">
        <f aca="true" t="shared" si="31" ref="L136:L147">SUM(J136*K136)</f>
        <v>0</v>
      </c>
    </row>
    <row r="137" spans="1:12" ht="12.75">
      <c r="A137" s="1" t="s">
        <v>43</v>
      </c>
      <c r="B137" s="10">
        <v>108004</v>
      </c>
      <c r="C137" s="11">
        <v>108004</v>
      </c>
      <c r="D137" s="10">
        <f t="shared" si="28"/>
        <v>0</v>
      </c>
      <c r="E137" s="29">
        <v>1</v>
      </c>
      <c r="F137" s="10">
        <f t="shared" si="29"/>
        <v>0</v>
      </c>
      <c r="H137" s="10">
        <v>54764</v>
      </c>
      <c r="I137" s="11">
        <v>54764</v>
      </c>
      <c r="J137" s="10">
        <f t="shared" si="30"/>
        <v>0</v>
      </c>
      <c r="K137" s="29">
        <v>1</v>
      </c>
      <c r="L137" s="10">
        <f t="shared" si="31"/>
        <v>0</v>
      </c>
    </row>
    <row r="138" spans="1:12" ht="12.75">
      <c r="A138" s="1" t="s">
        <v>44</v>
      </c>
      <c r="B138" s="10">
        <v>108004</v>
      </c>
      <c r="C138" s="11">
        <v>108004</v>
      </c>
      <c r="D138" s="10">
        <f t="shared" si="28"/>
        <v>0</v>
      </c>
      <c r="E138" s="29">
        <v>1</v>
      </c>
      <c r="F138" s="10">
        <f t="shared" si="29"/>
        <v>0</v>
      </c>
      <c r="H138" s="10">
        <v>54764</v>
      </c>
      <c r="I138" s="11">
        <v>54764</v>
      </c>
      <c r="J138" s="10">
        <f t="shared" si="30"/>
        <v>0</v>
      </c>
      <c r="K138" s="29">
        <v>1</v>
      </c>
      <c r="L138" s="10">
        <f t="shared" si="31"/>
        <v>0</v>
      </c>
    </row>
    <row r="139" spans="1:12" ht="12.75">
      <c r="A139" s="30" t="s">
        <v>45</v>
      </c>
      <c r="B139" s="10">
        <v>108004</v>
      </c>
      <c r="C139" s="11">
        <v>110922</v>
      </c>
      <c r="D139" s="10">
        <f t="shared" si="28"/>
        <v>2918</v>
      </c>
      <c r="E139" s="29">
        <v>1</v>
      </c>
      <c r="F139" s="10">
        <f t="shared" si="29"/>
        <v>2918</v>
      </c>
      <c r="H139" s="10">
        <v>54764</v>
      </c>
      <c r="I139" s="11">
        <v>56244</v>
      </c>
      <c r="J139" s="10">
        <f t="shared" si="30"/>
        <v>1480</v>
      </c>
      <c r="K139" s="29">
        <v>1</v>
      </c>
      <c r="L139" s="10">
        <f t="shared" si="31"/>
        <v>1480</v>
      </c>
    </row>
    <row r="140" spans="1:12" ht="12.75">
      <c r="A140" s="1" t="s">
        <v>46</v>
      </c>
      <c r="B140" s="10">
        <v>110922</v>
      </c>
      <c r="C140" s="11">
        <v>115545</v>
      </c>
      <c r="D140" s="10">
        <f t="shared" si="28"/>
        <v>4623</v>
      </c>
      <c r="E140" s="29">
        <v>1</v>
      </c>
      <c r="F140" s="10">
        <f t="shared" si="29"/>
        <v>4623</v>
      </c>
      <c r="H140" s="10">
        <v>56244</v>
      </c>
      <c r="I140" s="11">
        <v>58567</v>
      </c>
      <c r="J140" s="10">
        <f t="shared" si="30"/>
        <v>2323</v>
      </c>
      <c r="K140" s="29">
        <v>1</v>
      </c>
      <c r="L140" s="10">
        <f t="shared" si="31"/>
        <v>2323</v>
      </c>
    </row>
    <row r="141" spans="1:12" ht="12.75">
      <c r="A141" s="1" t="s">
        <v>47</v>
      </c>
      <c r="B141" s="10">
        <v>115545</v>
      </c>
      <c r="C141" s="11">
        <v>120603</v>
      </c>
      <c r="D141" s="10">
        <f t="shared" si="28"/>
        <v>5058</v>
      </c>
      <c r="E141" s="29">
        <v>1</v>
      </c>
      <c r="F141" s="10">
        <f t="shared" si="29"/>
        <v>5058</v>
      </c>
      <c r="H141" s="10">
        <v>58567</v>
      </c>
      <c r="I141" s="11">
        <v>60956</v>
      </c>
      <c r="J141" s="10">
        <f t="shared" si="30"/>
        <v>2389</v>
      </c>
      <c r="K141" s="29">
        <v>1</v>
      </c>
      <c r="L141" s="10">
        <f t="shared" si="31"/>
        <v>2389</v>
      </c>
    </row>
    <row r="142" spans="1:12" ht="12.75">
      <c r="A142" s="1" t="s">
        <v>81</v>
      </c>
      <c r="B142" s="10">
        <v>120603</v>
      </c>
      <c r="C142" s="11">
        <v>122944</v>
      </c>
      <c r="D142" s="10">
        <f t="shared" si="28"/>
        <v>2341</v>
      </c>
      <c r="E142" s="29">
        <v>1</v>
      </c>
      <c r="F142" s="10">
        <f t="shared" si="29"/>
        <v>2341</v>
      </c>
      <c r="H142" s="10">
        <v>60956</v>
      </c>
      <c r="I142" s="11">
        <v>62184</v>
      </c>
      <c r="J142" s="10">
        <f t="shared" si="30"/>
        <v>1228</v>
      </c>
      <c r="K142" s="29">
        <v>1</v>
      </c>
      <c r="L142" s="10">
        <f t="shared" si="31"/>
        <v>1228</v>
      </c>
    </row>
    <row r="143" spans="1:12" ht="12.75">
      <c r="A143" s="1" t="s">
        <v>82</v>
      </c>
      <c r="B143" s="10">
        <f>SUM(C142)</f>
        <v>122944</v>
      </c>
      <c r="C143" s="11">
        <v>124742</v>
      </c>
      <c r="D143" s="10">
        <f t="shared" si="28"/>
        <v>1798</v>
      </c>
      <c r="E143" s="29">
        <v>1</v>
      </c>
      <c r="F143" s="10">
        <f t="shared" si="29"/>
        <v>1798</v>
      </c>
      <c r="H143" s="10">
        <f>SUM(I142)</f>
        <v>62184</v>
      </c>
      <c r="I143" s="11">
        <v>63152</v>
      </c>
      <c r="J143" s="10">
        <f t="shared" si="30"/>
        <v>968</v>
      </c>
      <c r="K143" s="29">
        <v>1</v>
      </c>
      <c r="L143" s="10">
        <f t="shared" si="31"/>
        <v>968</v>
      </c>
    </row>
    <row r="144" spans="1:12" ht="12.75">
      <c r="A144" s="1" t="s">
        <v>83</v>
      </c>
      <c r="B144" s="10">
        <f>SUM(C143)</f>
        <v>124742</v>
      </c>
      <c r="C144" s="11">
        <v>128663</v>
      </c>
      <c r="D144" s="10">
        <f t="shared" si="28"/>
        <v>3921</v>
      </c>
      <c r="E144" s="29">
        <v>1</v>
      </c>
      <c r="F144" s="10">
        <f t="shared" si="29"/>
        <v>3921</v>
      </c>
      <c r="H144" s="10">
        <f>SUM(I143)</f>
        <v>63152</v>
      </c>
      <c r="I144" s="11">
        <v>65131</v>
      </c>
      <c r="J144" s="10">
        <f t="shared" si="30"/>
        <v>1979</v>
      </c>
      <c r="K144" s="29">
        <v>1</v>
      </c>
      <c r="L144" s="10">
        <f t="shared" si="31"/>
        <v>1979</v>
      </c>
    </row>
    <row r="145" spans="1:12" ht="12.75">
      <c r="A145" s="1" t="s">
        <v>84</v>
      </c>
      <c r="B145" s="10">
        <f>SUM(C144)</f>
        <v>128663</v>
      </c>
      <c r="C145" s="11">
        <v>133995</v>
      </c>
      <c r="D145" s="10">
        <f t="shared" si="28"/>
        <v>5332</v>
      </c>
      <c r="E145" s="29">
        <v>1</v>
      </c>
      <c r="F145" s="10">
        <f t="shared" si="29"/>
        <v>5332</v>
      </c>
      <c r="H145" s="10">
        <f>SUM(I144)</f>
        <v>65131</v>
      </c>
      <c r="I145" s="11">
        <v>67928</v>
      </c>
      <c r="J145" s="10">
        <f t="shared" si="30"/>
        <v>2797</v>
      </c>
      <c r="K145" s="29">
        <v>1</v>
      </c>
      <c r="L145" s="10">
        <f t="shared" si="31"/>
        <v>2797</v>
      </c>
    </row>
    <row r="146" spans="1:12" ht="12.75">
      <c r="A146" s="30" t="s">
        <v>113</v>
      </c>
      <c r="B146" s="10">
        <f>SUM(C145)</f>
        <v>133995</v>
      </c>
      <c r="C146" s="11">
        <v>134813</v>
      </c>
      <c r="D146" s="10">
        <f t="shared" si="28"/>
        <v>818</v>
      </c>
      <c r="E146" s="29">
        <v>1</v>
      </c>
      <c r="F146" s="10">
        <f t="shared" si="29"/>
        <v>818</v>
      </c>
      <c r="H146" s="10">
        <f>SUM(I145)</f>
        <v>67928</v>
      </c>
      <c r="I146" s="11">
        <v>68332</v>
      </c>
      <c r="J146" s="10">
        <f t="shared" si="30"/>
        <v>404</v>
      </c>
      <c r="K146" s="29">
        <v>1</v>
      </c>
      <c r="L146" s="10">
        <f t="shared" si="31"/>
        <v>404</v>
      </c>
    </row>
    <row r="147" spans="1:12" ht="12.75">
      <c r="A147" s="1" t="s">
        <v>114</v>
      </c>
      <c r="B147" s="10">
        <f>SUM(C146)</f>
        <v>134813</v>
      </c>
      <c r="C147" s="11">
        <v>134813</v>
      </c>
      <c r="D147" s="10">
        <f t="shared" si="28"/>
        <v>0</v>
      </c>
      <c r="E147" s="29">
        <v>1</v>
      </c>
      <c r="F147" s="10">
        <f t="shared" si="29"/>
        <v>0</v>
      </c>
      <c r="H147" s="10">
        <f>SUM(I146)</f>
        <v>68332</v>
      </c>
      <c r="I147" s="11">
        <v>68332</v>
      </c>
      <c r="J147" s="10">
        <f t="shared" si="30"/>
        <v>0</v>
      </c>
      <c r="K147" s="29">
        <v>1</v>
      </c>
      <c r="L147" s="10">
        <f t="shared" si="31"/>
        <v>0</v>
      </c>
    </row>
    <row r="148" spans="1:12" ht="12.75">
      <c r="A148" s="14" t="s">
        <v>9</v>
      </c>
      <c r="B148" s="31" t="s">
        <v>9</v>
      </c>
      <c r="C148" s="16"/>
      <c r="D148" s="10"/>
      <c r="E148" s="29"/>
      <c r="F148" s="15">
        <f>SUM(F136:F147)</f>
        <v>26809</v>
      </c>
      <c r="H148" s="31" t="s">
        <v>9</v>
      </c>
      <c r="I148" s="16"/>
      <c r="J148" s="10"/>
      <c r="K148" s="29"/>
      <c r="L148" s="15">
        <f>SUM(L136:L147)</f>
        <v>13568</v>
      </c>
    </row>
    <row r="150" spans="4:12" ht="12.75">
      <c r="D150" s="4"/>
      <c r="F150" s="32"/>
      <c r="J150" s="4"/>
      <c r="L150" s="32"/>
    </row>
    <row r="151" spans="1:3" ht="12.75">
      <c r="A151" t="s">
        <v>98</v>
      </c>
      <c r="C151" s="35">
        <f>SUM(F132+L132)</f>
        <v>46903</v>
      </c>
    </row>
    <row r="152" spans="1:3" ht="12.75">
      <c r="A152" t="s">
        <v>99</v>
      </c>
      <c r="C152" s="35">
        <f>SUM(F148+L148)</f>
        <v>40377</v>
      </c>
    </row>
    <row r="153" spans="5:9" ht="12.75">
      <c r="E153" s="4"/>
      <c r="I153" s="32"/>
    </row>
    <row r="154" spans="1:3" ht="12.75">
      <c r="A154" s="4" t="s">
        <v>112</v>
      </c>
      <c r="B154" s="4"/>
      <c r="C154" s="32">
        <f>SUM(C151:C152)</f>
        <v>87280</v>
      </c>
    </row>
    <row r="155" spans="5:9" ht="12.75">
      <c r="E155" s="33"/>
      <c r="I155" s="34"/>
    </row>
    <row r="156" spans="2:10" ht="12.75">
      <c r="B156">
        <v>2006</v>
      </c>
      <c r="C156" t="s">
        <v>39</v>
      </c>
      <c r="D156" t="s">
        <v>40</v>
      </c>
      <c r="H156">
        <v>2006</v>
      </c>
      <c r="I156" t="s">
        <v>41</v>
      </c>
      <c r="J156" t="s">
        <v>36</v>
      </c>
    </row>
    <row r="157" spans="1:12" ht="12.75">
      <c r="A157" s="8" t="s">
        <v>16</v>
      </c>
      <c r="B157" s="8" t="s">
        <v>17</v>
      </c>
      <c r="C157" s="8" t="s">
        <v>18</v>
      </c>
      <c r="D157" s="8" t="s">
        <v>19</v>
      </c>
      <c r="E157" s="28" t="s">
        <v>37</v>
      </c>
      <c r="F157" s="28" t="s">
        <v>38</v>
      </c>
      <c r="H157" s="8" t="s">
        <v>17</v>
      </c>
      <c r="I157" s="8" t="s">
        <v>18</v>
      </c>
      <c r="J157" s="8" t="s">
        <v>19</v>
      </c>
      <c r="K157" s="28" t="s">
        <v>37</v>
      </c>
      <c r="L157" s="28" t="s">
        <v>38</v>
      </c>
    </row>
    <row r="158" spans="1:12" ht="12.75">
      <c r="A158" s="1" t="s">
        <v>115</v>
      </c>
      <c r="B158" s="10">
        <v>170277</v>
      </c>
      <c r="C158" s="11">
        <v>176626</v>
      </c>
      <c r="D158" s="10">
        <f aca="true" t="shared" si="32" ref="D158:D169">SUM(C158-B158)</f>
        <v>6349</v>
      </c>
      <c r="E158" s="29">
        <v>1</v>
      </c>
      <c r="F158" s="10">
        <f aca="true" t="shared" si="33" ref="F158:F169">SUM(D158*E158)</f>
        <v>6349</v>
      </c>
      <c r="H158" s="10">
        <v>75411</v>
      </c>
      <c r="I158" s="11">
        <v>78212</v>
      </c>
      <c r="J158" s="10">
        <f aca="true" t="shared" si="34" ref="J158:J169">SUM(I158-H158)</f>
        <v>2801</v>
      </c>
      <c r="K158" s="29">
        <v>1</v>
      </c>
      <c r="L158" s="10">
        <f aca="true" t="shared" si="35" ref="L158:L169">SUM(J158*K158)</f>
        <v>2801</v>
      </c>
    </row>
    <row r="159" spans="1:12" ht="12.75">
      <c r="A159" s="1" t="s">
        <v>117</v>
      </c>
      <c r="B159" s="10">
        <v>176626</v>
      </c>
      <c r="C159" s="11">
        <v>183470</v>
      </c>
      <c r="D159" s="10">
        <f t="shared" si="32"/>
        <v>6844</v>
      </c>
      <c r="E159" s="29">
        <v>1</v>
      </c>
      <c r="F159" s="10">
        <f t="shared" si="33"/>
        <v>6844</v>
      </c>
      <c r="H159" s="10">
        <v>78212</v>
      </c>
      <c r="I159" s="11">
        <v>81268</v>
      </c>
      <c r="J159" s="10">
        <f t="shared" si="34"/>
        <v>3056</v>
      </c>
      <c r="K159" s="29">
        <v>1</v>
      </c>
      <c r="L159" s="10">
        <f t="shared" si="35"/>
        <v>3056</v>
      </c>
    </row>
    <row r="160" spans="1:12" ht="12.75">
      <c r="A160" s="1" t="s">
        <v>120</v>
      </c>
      <c r="B160" s="10">
        <v>183470</v>
      </c>
      <c r="C160" s="11">
        <v>190012</v>
      </c>
      <c r="D160" s="10">
        <f t="shared" si="32"/>
        <v>6542</v>
      </c>
      <c r="E160" s="29">
        <v>1</v>
      </c>
      <c r="F160" s="10">
        <f t="shared" si="33"/>
        <v>6542</v>
      </c>
      <c r="H160" s="10">
        <v>81268</v>
      </c>
      <c r="I160" s="11">
        <v>84157</v>
      </c>
      <c r="J160" s="10">
        <f t="shared" si="34"/>
        <v>2889</v>
      </c>
      <c r="K160" s="29">
        <v>1</v>
      </c>
      <c r="L160" s="10">
        <f t="shared" si="35"/>
        <v>2889</v>
      </c>
    </row>
    <row r="161" spans="1:12" ht="12.75">
      <c r="A161" s="30" t="s">
        <v>122</v>
      </c>
      <c r="B161" s="10">
        <v>190012</v>
      </c>
      <c r="C161" s="11">
        <v>191536</v>
      </c>
      <c r="D161" s="10">
        <f t="shared" si="32"/>
        <v>1524</v>
      </c>
      <c r="E161" s="29">
        <v>1</v>
      </c>
      <c r="F161" s="10">
        <f t="shared" si="33"/>
        <v>1524</v>
      </c>
      <c r="H161" s="10">
        <v>84157</v>
      </c>
      <c r="I161" s="11">
        <v>84916</v>
      </c>
      <c r="J161" s="10">
        <f t="shared" si="34"/>
        <v>759</v>
      </c>
      <c r="K161" s="29">
        <v>1</v>
      </c>
      <c r="L161" s="10">
        <f t="shared" si="35"/>
        <v>759</v>
      </c>
    </row>
    <row r="162" spans="1:12" ht="12.75">
      <c r="A162" s="1"/>
      <c r="B162" s="10"/>
      <c r="C162" s="11"/>
      <c r="D162" s="10">
        <f t="shared" si="32"/>
        <v>0</v>
      </c>
      <c r="E162" s="29">
        <v>1</v>
      </c>
      <c r="F162" s="10">
        <f t="shared" si="33"/>
        <v>0</v>
      </c>
      <c r="H162" s="10"/>
      <c r="I162" s="11"/>
      <c r="J162" s="10">
        <f t="shared" si="34"/>
        <v>0</v>
      </c>
      <c r="K162" s="29">
        <v>1</v>
      </c>
      <c r="L162" s="10">
        <f t="shared" si="35"/>
        <v>0</v>
      </c>
    </row>
    <row r="163" spans="1:12" ht="12.75">
      <c r="A163" s="1"/>
      <c r="B163" s="10"/>
      <c r="C163" s="11"/>
      <c r="D163" s="10">
        <f t="shared" si="32"/>
        <v>0</v>
      </c>
      <c r="E163" s="29">
        <v>1</v>
      </c>
      <c r="F163" s="10">
        <f t="shared" si="33"/>
        <v>0</v>
      </c>
      <c r="H163" s="10"/>
      <c r="I163" s="11"/>
      <c r="J163" s="10">
        <f t="shared" si="34"/>
        <v>0</v>
      </c>
      <c r="K163" s="29">
        <v>1</v>
      </c>
      <c r="L163" s="10">
        <f t="shared" si="35"/>
        <v>0</v>
      </c>
    </row>
    <row r="164" spans="1:12" ht="12.75">
      <c r="A164" s="1"/>
      <c r="B164" s="10"/>
      <c r="C164" s="11"/>
      <c r="D164" s="10">
        <f t="shared" si="32"/>
        <v>0</v>
      </c>
      <c r="E164" s="29">
        <v>1</v>
      </c>
      <c r="F164" s="10">
        <f t="shared" si="33"/>
        <v>0</v>
      </c>
      <c r="H164" s="10"/>
      <c r="I164" s="11"/>
      <c r="J164" s="10">
        <f t="shared" si="34"/>
        <v>0</v>
      </c>
      <c r="K164" s="29">
        <v>1</v>
      </c>
      <c r="L164" s="10">
        <f t="shared" si="35"/>
        <v>0</v>
      </c>
    </row>
    <row r="165" spans="1:12" ht="12.75">
      <c r="A165" s="1"/>
      <c r="B165" s="10"/>
      <c r="C165" s="11"/>
      <c r="D165" s="10">
        <f t="shared" si="32"/>
        <v>0</v>
      </c>
      <c r="E165" s="29">
        <v>1</v>
      </c>
      <c r="F165" s="10">
        <f t="shared" si="33"/>
        <v>0</v>
      </c>
      <c r="H165" s="10"/>
      <c r="I165" s="11"/>
      <c r="J165" s="10">
        <f t="shared" si="34"/>
        <v>0</v>
      </c>
      <c r="K165" s="29">
        <v>1</v>
      </c>
      <c r="L165" s="10">
        <f t="shared" si="35"/>
        <v>0</v>
      </c>
    </row>
    <row r="166" spans="1:12" ht="12.75">
      <c r="A166" s="1"/>
      <c r="B166" s="10"/>
      <c r="C166" s="11"/>
      <c r="D166" s="10">
        <f t="shared" si="32"/>
        <v>0</v>
      </c>
      <c r="E166" s="29">
        <v>1</v>
      </c>
      <c r="F166" s="10">
        <f t="shared" si="33"/>
        <v>0</v>
      </c>
      <c r="H166" s="10"/>
      <c r="I166" s="11"/>
      <c r="J166" s="10">
        <f t="shared" si="34"/>
        <v>0</v>
      </c>
      <c r="K166" s="29">
        <v>1</v>
      </c>
      <c r="L166" s="10">
        <f t="shared" si="35"/>
        <v>0</v>
      </c>
    </row>
    <row r="167" spans="1:12" ht="12.75">
      <c r="A167" s="1"/>
      <c r="B167" s="10"/>
      <c r="C167" s="11"/>
      <c r="D167" s="10">
        <f t="shared" si="32"/>
        <v>0</v>
      </c>
      <c r="E167" s="29">
        <v>1</v>
      </c>
      <c r="F167" s="10">
        <f t="shared" si="33"/>
        <v>0</v>
      </c>
      <c r="H167" s="10"/>
      <c r="I167" s="11"/>
      <c r="J167" s="10">
        <f t="shared" si="34"/>
        <v>0</v>
      </c>
      <c r="K167" s="29">
        <v>1</v>
      </c>
      <c r="L167" s="10">
        <f t="shared" si="35"/>
        <v>0</v>
      </c>
    </row>
    <row r="168" spans="1:12" ht="12.75">
      <c r="A168" s="30"/>
      <c r="B168" s="10"/>
      <c r="C168" s="11"/>
      <c r="D168" s="10">
        <f t="shared" si="32"/>
        <v>0</v>
      </c>
      <c r="E168" s="29">
        <v>1</v>
      </c>
      <c r="F168" s="10">
        <f t="shared" si="33"/>
        <v>0</v>
      </c>
      <c r="H168" s="10"/>
      <c r="I168" s="11"/>
      <c r="J168" s="10">
        <f t="shared" si="34"/>
        <v>0</v>
      </c>
      <c r="K168" s="29">
        <v>1</v>
      </c>
      <c r="L168" s="10">
        <f t="shared" si="35"/>
        <v>0</v>
      </c>
    </row>
    <row r="169" spans="1:12" ht="12.75">
      <c r="A169" s="1"/>
      <c r="B169" s="10"/>
      <c r="C169" s="11"/>
      <c r="D169" s="10">
        <f t="shared" si="32"/>
        <v>0</v>
      </c>
      <c r="E169" s="29">
        <v>1</v>
      </c>
      <c r="F169" s="10">
        <f t="shared" si="33"/>
        <v>0</v>
      </c>
      <c r="H169" s="10"/>
      <c r="I169" s="11"/>
      <c r="J169" s="10">
        <f t="shared" si="34"/>
        <v>0</v>
      </c>
      <c r="K169" s="29">
        <v>1</v>
      </c>
      <c r="L169" s="10">
        <f t="shared" si="35"/>
        <v>0</v>
      </c>
    </row>
    <row r="170" spans="1:12" ht="12.75">
      <c r="A170" s="14" t="s">
        <v>9</v>
      </c>
      <c r="B170" s="31" t="s">
        <v>9</v>
      </c>
      <c r="C170" s="16"/>
      <c r="D170" s="10"/>
      <c r="E170" s="29"/>
      <c r="F170" s="15">
        <f>SUM(F158:F169)</f>
        <v>21259</v>
      </c>
      <c r="H170" s="31" t="s">
        <v>9</v>
      </c>
      <c r="I170" s="16"/>
      <c r="J170" s="10"/>
      <c r="K170" s="29"/>
      <c r="L170" s="15">
        <f>SUM(L158:L169)</f>
        <v>9505</v>
      </c>
    </row>
    <row r="172" spans="2:10" ht="12.75">
      <c r="B172">
        <v>2006</v>
      </c>
      <c r="C172" t="s">
        <v>48</v>
      </c>
      <c r="D172" t="s">
        <v>40</v>
      </c>
      <c r="H172">
        <v>2006</v>
      </c>
      <c r="I172" t="s">
        <v>49</v>
      </c>
      <c r="J172" t="s">
        <v>36</v>
      </c>
    </row>
    <row r="173" spans="1:12" ht="12.75">
      <c r="A173" s="8" t="s">
        <v>16</v>
      </c>
      <c r="B173" s="8" t="s">
        <v>17</v>
      </c>
      <c r="C173" s="8" t="s">
        <v>18</v>
      </c>
      <c r="D173" s="8" t="s">
        <v>19</v>
      </c>
      <c r="E173" s="28" t="s">
        <v>37</v>
      </c>
      <c r="F173" s="28" t="s">
        <v>38</v>
      </c>
      <c r="H173" s="8" t="s">
        <v>17</v>
      </c>
      <c r="I173" s="8" t="s">
        <v>18</v>
      </c>
      <c r="J173" s="8" t="s">
        <v>19</v>
      </c>
      <c r="K173" s="28" t="s">
        <v>37</v>
      </c>
      <c r="L173" s="28" t="s">
        <v>38</v>
      </c>
    </row>
    <row r="174" spans="1:12" ht="12.75">
      <c r="A174" s="1" t="s">
        <v>115</v>
      </c>
      <c r="B174" s="10">
        <v>134813</v>
      </c>
      <c r="C174" s="11">
        <v>134813</v>
      </c>
      <c r="D174" s="10">
        <f aca="true" t="shared" si="36" ref="D174:D185">SUM(C174-B174)</f>
        <v>0</v>
      </c>
      <c r="E174" s="29">
        <v>1</v>
      </c>
      <c r="F174" s="10">
        <f aca="true" t="shared" si="37" ref="F174:F185">SUM(D174*E174)</f>
        <v>0</v>
      </c>
      <c r="H174" s="10">
        <v>68332</v>
      </c>
      <c r="I174" s="11">
        <v>68332</v>
      </c>
      <c r="J174" s="10">
        <f aca="true" t="shared" si="38" ref="J174:J185">SUM(I174-H174)</f>
        <v>0</v>
      </c>
      <c r="K174" s="29">
        <v>1</v>
      </c>
      <c r="L174" s="10">
        <f aca="true" t="shared" si="39" ref="L174:L185">SUM(J174*K174)</f>
        <v>0</v>
      </c>
    </row>
    <row r="175" spans="1:12" ht="12.75">
      <c r="A175" s="1" t="s">
        <v>117</v>
      </c>
      <c r="B175" s="10">
        <v>134813</v>
      </c>
      <c r="C175" s="11">
        <v>134813</v>
      </c>
      <c r="D175" s="10">
        <f t="shared" si="36"/>
        <v>0</v>
      </c>
      <c r="E175" s="29">
        <v>1</v>
      </c>
      <c r="F175" s="10">
        <f t="shared" si="37"/>
        <v>0</v>
      </c>
      <c r="H175" s="10">
        <v>68332</v>
      </c>
      <c r="I175" s="11">
        <v>68332</v>
      </c>
      <c r="J175" s="10">
        <f t="shared" si="38"/>
        <v>0</v>
      </c>
      <c r="K175" s="29">
        <v>1</v>
      </c>
      <c r="L175" s="10">
        <f t="shared" si="39"/>
        <v>0</v>
      </c>
    </row>
    <row r="176" spans="1:12" ht="12.75">
      <c r="A176" s="1" t="s">
        <v>120</v>
      </c>
      <c r="B176" s="10">
        <v>134813</v>
      </c>
      <c r="C176" s="11">
        <v>134813</v>
      </c>
      <c r="D176" s="10">
        <f t="shared" si="36"/>
        <v>0</v>
      </c>
      <c r="E176" s="29">
        <v>1</v>
      </c>
      <c r="F176" s="10">
        <f t="shared" si="37"/>
        <v>0</v>
      </c>
      <c r="H176" s="10">
        <v>68332</v>
      </c>
      <c r="I176" s="11">
        <v>68332</v>
      </c>
      <c r="J176" s="10">
        <f t="shared" si="38"/>
        <v>0</v>
      </c>
      <c r="K176" s="29">
        <v>1</v>
      </c>
      <c r="L176" s="10">
        <f t="shared" si="39"/>
        <v>0</v>
      </c>
    </row>
    <row r="177" spans="1:12" ht="12.75">
      <c r="A177" s="30" t="s">
        <v>122</v>
      </c>
      <c r="B177" s="10">
        <v>134813</v>
      </c>
      <c r="C177" s="11">
        <v>138107</v>
      </c>
      <c r="D177" s="10">
        <f t="shared" si="36"/>
        <v>3294</v>
      </c>
      <c r="E177" s="29">
        <v>1</v>
      </c>
      <c r="F177" s="10">
        <f t="shared" si="37"/>
        <v>3294</v>
      </c>
      <c r="H177" s="10">
        <v>68332</v>
      </c>
      <c r="I177" s="11">
        <v>70047</v>
      </c>
      <c r="J177" s="10">
        <f t="shared" si="38"/>
        <v>1715</v>
      </c>
      <c r="K177" s="29">
        <v>1</v>
      </c>
      <c r="L177" s="10">
        <f t="shared" si="39"/>
        <v>1715</v>
      </c>
    </row>
    <row r="178" spans="1:12" ht="12.75">
      <c r="A178" s="1"/>
      <c r="B178" s="10"/>
      <c r="C178" s="11"/>
      <c r="D178" s="10">
        <f t="shared" si="36"/>
        <v>0</v>
      </c>
      <c r="E178" s="29">
        <v>1</v>
      </c>
      <c r="F178" s="10">
        <f t="shared" si="37"/>
        <v>0</v>
      </c>
      <c r="H178" s="10"/>
      <c r="I178" s="11"/>
      <c r="J178" s="10">
        <f t="shared" si="38"/>
        <v>0</v>
      </c>
      <c r="K178" s="29">
        <v>1</v>
      </c>
      <c r="L178" s="10">
        <f t="shared" si="39"/>
        <v>0</v>
      </c>
    </row>
    <row r="179" spans="1:12" ht="12.75">
      <c r="A179" s="1"/>
      <c r="B179" s="10"/>
      <c r="C179" s="11"/>
      <c r="D179" s="10">
        <f t="shared" si="36"/>
        <v>0</v>
      </c>
      <c r="E179" s="29">
        <v>1</v>
      </c>
      <c r="F179" s="10">
        <f t="shared" si="37"/>
        <v>0</v>
      </c>
      <c r="H179" s="10"/>
      <c r="I179" s="11"/>
      <c r="J179" s="10">
        <f t="shared" si="38"/>
        <v>0</v>
      </c>
      <c r="K179" s="29">
        <v>1</v>
      </c>
      <c r="L179" s="10">
        <f t="shared" si="39"/>
        <v>0</v>
      </c>
    </row>
    <row r="180" spans="1:12" ht="12.75">
      <c r="A180" s="1"/>
      <c r="B180" s="10"/>
      <c r="C180" s="11"/>
      <c r="D180" s="10">
        <f t="shared" si="36"/>
        <v>0</v>
      </c>
      <c r="E180" s="29">
        <v>1</v>
      </c>
      <c r="F180" s="10">
        <f t="shared" si="37"/>
        <v>0</v>
      </c>
      <c r="H180" s="10"/>
      <c r="I180" s="11"/>
      <c r="J180" s="10">
        <f t="shared" si="38"/>
        <v>0</v>
      </c>
      <c r="K180" s="29">
        <v>1</v>
      </c>
      <c r="L180" s="10">
        <f t="shared" si="39"/>
        <v>0</v>
      </c>
    </row>
    <row r="181" spans="1:12" ht="12.75">
      <c r="A181" s="1"/>
      <c r="B181" s="10"/>
      <c r="C181" s="11"/>
      <c r="D181" s="10">
        <f t="shared" si="36"/>
        <v>0</v>
      </c>
      <c r="E181" s="29">
        <v>1</v>
      </c>
      <c r="F181" s="10">
        <f t="shared" si="37"/>
        <v>0</v>
      </c>
      <c r="H181" s="10"/>
      <c r="I181" s="11"/>
      <c r="J181" s="10">
        <f t="shared" si="38"/>
        <v>0</v>
      </c>
      <c r="K181" s="29">
        <v>1</v>
      </c>
      <c r="L181" s="10">
        <f t="shared" si="39"/>
        <v>0</v>
      </c>
    </row>
    <row r="182" spans="1:12" ht="12.75">
      <c r="A182" s="1"/>
      <c r="B182" s="10"/>
      <c r="C182" s="11"/>
      <c r="D182" s="10">
        <f t="shared" si="36"/>
        <v>0</v>
      </c>
      <c r="E182" s="29">
        <v>1</v>
      </c>
      <c r="F182" s="10">
        <f t="shared" si="37"/>
        <v>0</v>
      </c>
      <c r="H182" s="10"/>
      <c r="I182" s="11"/>
      <c r="J182" s="10">
        <f t="shared" si="38"/>
        <v>0</v>
      </c>
      <c r="K182" s="29">
        <v>1</v>
      </c>
      <c r="L182" s="10">
        <f t="shared" si="39"/>
        <v>0</v>
      </c>
    </row>
    <row r="183" spans="1:12" ht="12.75">
      <c r="A183" s="1"/>
      <c r="B183" s="10"/>
      <c r="C183" s="11"/>
      <c r="D183" s="10">
        <f t="shared" si="36"/>
        <v>0</v>
      </c>
      <c r="E183" s="29">
        <v>1</v>
      </c>
      <c r="F183" s="10">
        <f t="shared" si="37"/>
        <v>0</v>
      </c>
      <c r="H183" s="10"/>
      <c r="I183" s="11"/>
      <c r="J183" s="10">
        <f t="shared" si="38"/>
        <v>0</v>
      </c>
      <c r="K183" s="29">
        <v>1</v>
      </c>
      <c r="L183" s="10">
        <f t="shared" si="39"/>
        <v>0</v>
      </c>
    </row>
    <row r="184" spans="1:12" ht="12.75">
      <c r="A184" s="30"/>
      <c r="B184" s="10"/>
      <c r="C184" s="11"/>
      <c r="D184" s="10">
        <f t="shared" si="36"/>
        <v>0</v>
      </c>
      <c r="E184" s="29">
        <v>1</v>
      </c>
      <c r="F184" s="10">
        <f t="shared" si="37"/>
        <v>0</v>
      </c>
      <c r="H184" s="10"/>
      <c r="I184" s="11"/>
      <c r="J184" s="10">
        <f t="shared" si="38"/>
        <v>0</v>
      </c>
      <c r="K184" s="29">
        <v>1</v>
      </c>
      <c r="L184" s="10">
        <f t="shared" si="39"/>
        <v>0</v>
      </c>
    </row>
    <row r="185" spans="1:12" ht="12.75">
      <c r="A185" s="1"/>
      <c r="B185" s="10"/>
      <c r="C185" s="11"/>
      <c r="D185" s="10">
        <f t="shared" si="36"/>
        <v>0</v>
      </c>
      <c r="E185" s="29">
        <v>1</v>
      </c>
      <c r="F185" s="10">
        <f t="shared" si="37"/>
        <v>0</v>
      </c>
      <c r="H185" s="10"/>
      <c r="I185" s="11"/>
      <c r="J185" s="10">
        <f t="shared" si="38"/>
        <v>0</v>
      </c>
      <c r="K185" s="29">
        <v>1</v>
      </c>
      <c r="L185" s="10">
        <f t="shared" si="39"/>
        <v>0</v>
      </c>
    </row>
    <row r="186" spans="1:12" ht="12.75">
      <c r="A186" s="14" t="s">
        <v>9</v>
      </c>
      <c r="B186" s="31" t="s">
        <v>9</v>
      </c>
      <c r="C186" s="16"/>
      <c r="D186" s="10"/>
      <c r="E186" s="29"/>
      <c r="F186" s="15">
        <f>SUM(F174:F185)</f>
        <v>3294</v>
      </c>
      <c r="H186" s="31" t="s">
        <v>9</v>
      </c>
      <c r="I186" s="16"/>
      <c r="J186" s="10"/>
      <c r="K186" s="29"/>
      <c r="L186" s="15">
        <f>SUM(L174:L185)</f>
        <v>1715</v>
      </c>
    </row>
    <row r="188" spans="4:12" ht="12.75">
      <c r="D188" s="4"/>
      <c r="F188" s="32"/>
      <c r="J188" s="4"/>
      <c r="L188" s="32"/>
    </row>
    <row r="189" spans="1:3" ht="12.75">
      <c r="A189" t="s">
        <v>98</v>
      </c>
      <c r="C189" s="35">
        <f>SUM(F170+L170)</f>
        <v>30764</v>
      </c>
    </row>
    <row r="190" spans="1:3" ht="12.75">
      <c r="A190" t="s">
        <v>99</v>
      </c>
      <c r="C190" s="35">
        <f>SUM(F186+L186)</f>
        <v>5009</v>
      </c>
    </row>
    <row r="191" spans="5:9" ht="12.75">
      <c r="E191" s="4"/>
      <c r="I191" s="32"/>
    </row>
    <row r="192" spans="1:3" ht="12.75">
      <c r="A192" s="4" t="s">
        <v>112</v>
      </c>
      <c r="B192" s="4"/>
      <c r="C192" s="32">
        <f>SUM(C189:C190)</f>
        <v>35773</v>
      </c>
    </row>
  </sheetData>
  <printOptions/>
  <pageMargins left="0.75" right="0.75" top="1" bottom="1" header="0.4921259845" footer="0.4921259845"/>
  <pageSetup horizontalDpi="360" verticalDpi="36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selection activeCell="I26" sqref="I26"/>
    </sheetView>
  </sheetViews>
  <sheetFormatPr defaultColWidth="11.421875" defaultRowHeight="12.75"/>
  <cols>
    <col min="1" max="1" width="2.57421875" style="0" bestFit="1" customWidth="1"/>
    <col min="2" max="2" width="6.57421875" style="0" bestFit="1" customWidth="1"/>
    <col min="3" max="3" width="6.8515625" style="0" customWidth="1"/>
    <col min="4" max="5" width="6.57421875" style="0" bestFit="1" customWidth="1"/>
    <col min="6" max="8" width="6.57421875" style="0" customWidth="1"/>
    <col min="9" max="9" width="6.57421875" style="0" bestFit="1" customWidth="1"/>
    <col min="10" max="10" width="2.28125" style="0" customWidth="1"/>
    <col min="11" max="12" width="6.57421875" style="0" bestFit="1" customWidth="1"/>
    <col min="13" max="13" width="5.57421875" style="0" bestFit="1" customWidth="1"/>
    <col min="14" max="14" width="6.140625" style="0" bestFit="1" customWidth="1"/>
    <col min="15" max="15" width="6.8515625" style="0" customWidth="1"/>
    <col min="16" max="16" width="7.421875" style="0" customWidth="1"/>
  </cols>
  <sheetData>
    <row r="1" ht="12.75">
      <c r="C1" t="s">
        <v>62</v>
      </c>
    </row>
    <row r="2" spans="1:8" ht="12.75">
      <c r="A2" s="55" t="s">
        <v>63</v>
      </c>
      <c r="B2" s="55"/>
      <c r="C2" s="55"/>
      <c r="D2" s="55"/>
      <c r="E2" s="55"/>
      <c r="F2" s="55"/>
      <c r="G2" s="55"/>
      <c r="H2" s="6"/>
    </row>
    <row r="3" spans="3:4" ht="12.75">
      <c r="C3" s="7"/>
      <c r="D3" s="7" t="s">
        <v>65</v>
      </c>
    </row>
    <row r="4" spans="1:17" ht="12.75">
      <c r="A4" s="1"/>
      <c r="B4" s="37">
        <v>1999</v>
      </c>
      <c r="C4" s="37">
        <v>2000</v>
      </c>
      <c r="D4" s="37">
        <v>2001</v>
      </c>
      <c r="E4" s="38">
        <v>2002</v>
      </c>
      <c r="F4" s="37">
        <v>2003</v>
      </c>
      <c r="G4" s="37">
        <v>2004</v>
      </c>
      <c r="H4" s="37">
        <v>2005</v>
      </c>
      <c r="I4" s="37">
        <v>2006</v>
      </c>
      <c r="Q4" s="2"/>
    </row>
    <row r="5" spans="1:17" ht="12.75">
      <c r="A5" s="1" t="s">
        <v>33</v>
      </c>
      <c r="B5" s="1">
        <v>4773</v>
      </c>
      <c r="C5" s="39">
        <v>5611</v>
      </c>
      <c r="D5" s="40">
        <v>9953</v>
      </c>
      <c r="E5" s="41">
        <v>9479</v>
      </c>
      <c r="F5" s="42">
        <v>11927</v>
      </c>
      <c r="G5" s="42">
        <v>11577</v>
      </c>
      <c r="H5" s="42">
        <v>11046</v>
      </c>
      <c r="I5" s="42">
        <f>9022+3883</f>
        <v>12905</v>
      </c>
      <c r="Q5" s="2"/>
    </row>
    <row r="6" spans="1:17" ht="12.75">
      <c r="A6" s="1" t="s">
        <v>67</v>
      </c>
      <c r="B6" s="1">
        <v>3754</v>
      </c>
      <c r="C6" s="10">
        <v>5611</v>
      </c>
      <c r="D6" s="40">
        <v>8705</v>
      </c>
      <c r="E6" s="41">
        <v>7764</v>
      </c>
      <c r="F6" s="42">
        <v>7220</v>
      </c>
      <c r="G6" s="42">
        <v>8807</v>
      </c>
      <c r="H6" s="42">
        <v>6097</v>
      </c>
      <c r="I6" s="42">
        <f>4113+1837</f>
        <v>5950</v>
      </c>
      <c r="Q6" s="2"/>
    </row>
    <row r="7" spans="1:17" ht="12.75">
      <c r="A7" s="1" t="s">
        <v>68</v>
      </c>
      <c r="B7" s="1">
        <v>5302</v>
      </c>
      <c r="C7" s="10">
        <v>5427</v>
      </c>
      <c r="D7" s="40">
        <v>9468</v>
      </c>
      <c r="E7" s="41">
        <v>4650</v>
      </c>
      <c r="F7" s="42">
        <v>9313</v>
      </c>
      <c r="G7" s="42">
        <v>7980</v>
      </c>
      <c r="H7" s="42">
        <v>11004</v>
      </c>
      <c r="I7" s="42">
        <f>6400+2928</f>
        <v>9328</v>
      </c>
      <c r="Q7" s="2"/>
    </row>
    <row r="8" spans="1:17" ht="12.75">
      <c r="A8" s="1" t="s">
        <v>69</v>
      </c>
      <c r="B8" s="1">
        <v>3759</v>
      </c>
      <c r="C8" s="10">
        <v>3735</v>
      </c>
      <c r="D8" s="40">
        <v>7758</v>
      </c>
      <c r="E8" s="41">
        <v>4656</v>
      </c>
      <c r="F8" s="42">
        <v>6372</v>
      </c>
      <c r="G8" s="42">
        <v>6755</v>
      </c>
      <c r="H8" s="42">
        <v>6912</v>
      </c>
      <c r="I8" s="42">
        <f>3997+2079</f>
        <v>6076</v>
      </c>
      <c r="Q8" s="2"/>
    </row>
    <row r="9" spans="1:18" ht="12.75">
      <c r="A9" s="1" t="s">
        <v>68</v>
      </c>
      <c r="B9" s="1">
        <v>4197</v>
      </c>
      <c r="C9" s="10">
        <v>3808</v>
      </c>
      <c r="D9" s="40">
        <v>8178</v>
      </c>
      <c r="E9" s="41">
        <v>15937</v>
      </c>
      <c r="F9" s="42">
        <v>5797</v>
      </c>
      <c r="G9" s="42">
        <v>7351</v>
      </c>
      <c r="H9" s="42">
        <f>4854+2373</f>
        <v>7227</v>
      </c>
      <c r="I9" s="42"/>
      <c r="Q9" s="2"/>
      <c r="R9" s="35"/>
    </row>
    <row r="10" spans="1:17" ht="12.75">
      <c r="A10" s="1" t="s">
        <v>33</v>
      </c>
      <c r="B10" s="1">
        <v>3347</v>
      </c>
      <c r="C10" s="10">
        <v>3809</v>
      </c>
      <c r="D10" s="40">
        <v>6252</v>
      </c>
      <c r="E10" s="41">
        <v>6156</v>
      </c>
      <c r="F10" s="42">
        <v>5334</v>
      </c>
      <c r="G10" s="42">
        <v>6761</v>
      </c>
      <c r="H10" s="42">
        <f>4523+2169</f>
        <v>6692</v>
      </c>
      <c r="I10" s="42"/>
      <c r="Q10" s="2"/>
    </row>
    <row r="11" spans="1:17" ht="12.75">
      <c r="A11" s="1" t="s">
        <v>33</v>
      </c>
      <c r="B11" s="1"/>
      <c r="C11" s="10">
        <v>2995</v>
      </c>
      <c r="D11" s="40"/>
      <c r="E11" s="41"/>
      <c r="F11" s="42"/>
      <c r="G11" s="42"/>
      <c r="H11" s="42"/>
      <c r="I11" s="42"/>
      <c r="Q11" s="2"/>
    </row>
    <row r="12" spans="1:17" ht="12.75">
      <c r="A12" s="1" t="s">
        <v>69</v>
      </c>
      <c r="B12" s="1">
        <v>2392</v>
      </c>
      <c r="C12" s="10">
        <v>0</v>
      </c>
      <c r="D12" s="40">
        <v>4412</v>
      </c>
      <c r="E12" s="41">
        <v>4382</v>
      </c>
      <c r="F12" s="42">
        <v>5028</v>
      </c>
      <c r="G12" s="42">
        <v>3486</v>
      </c>
      <c r="H12" s="42">
        <f>3983+2191</f>
        <v>6174</v>
      </c>
      <c r="I12" s="42"/>
      <c r="Q12" s="2"/>
    </row>
    <row r="13" spans="1:17" ht="12.75">
      <c r="A13" s="1" t="s">
        <v>70</v>
      </c>
      <c r="B13" s="1">
        <v>4205</v>
      </c>
      <c r="C13" s="10">
        <v>3958</v>
      </c>
      <c r="D13" s="40">
        <v>7463</v>
      </c>
      <c r="E13" s="41">
        <v>7318</v>
      </c>
      <c r="F13" s="42">
        <v>8315</v>
      </c>
      <c r="G13" s="42">
        <v>9496</v>
      </c>
      <c r="H13" s="42">
        <f>4683+2322</f>
        <v>7005</v>
      </c>
      <c r="I13" s="42"/>
      <c r="Q13" s="2"/>
    </row>
    <row r="14" spans="1:17" ht="12.75">
      <c r="A14" s="1" t="s">
        <v>71</v>
      </c>
      <c r="B14" s="1">
        <v>4691</v>
      </c>
      <c r="C14" s="10">
        <v>5717</v>
      </c>
      <c r="D14" s="40">
        <v>7462</v>
      </c>
      <c r="E14" s="41">
        <v>8254</v>
      </c>
      <c r="F14" s="42">
        <v>8068</v>
      </c>
      <c r="G14" s="42">
        <v>6433</v>
      </c>
      <c r="H14" s="42">
        <f>4187+2180</f>
        <v>6367</v>
      </c>
      <c r="I14" s="42"/>
      <c r="Q14" s="2"/>
    </row>
    <row r="15" spans="1:9" ht="12.75">
      <c r="A15" s="1" t="s">
        <v>14</v>
      </c>
      <c r="B15" s="1">
        <v>5450</v>
      </c>
      <c r="C15" s="10">
        <v>5315</v>
      </c>
      <c r="D15" s="40">
        <v>2015</v>
      </c>
      <c r="E15" s="41">
        <v>10562</v>
      </c>
      <c r="F15" s="42">
        <v>11446</v>
      </c>
      <c r="G15" s="42">
        <v>10311</v>
      </c>
      <c r="H15" s="42">
        <f>8023+3533</f>
        <v>11556</v>
      </c>
      <c r="I15" s="42"/>
    </row>
    <row r="16" spans="1:9" ht="12.75">
      <c r="A16" s="1" t="s">
        <v>72</v>
      </c>
      <c r="B16" s="1">
        <v>2451</v>
      </c>
      <c r="C16" s="10">
        <v>9953</v>
      </c>
      <c r="D16" s="10">
        <v>9023</v>
      </c>
      <c r="E16" s="44">
        <v>10070</v>
      </c>
      <c r="F16" s="10">
        <v>8382</v>
      </c>
      <c r="G16" s="10">
        <v>7965</v>
      </c>
      <c r="H16" s="42">
        <f>5509+2505</f>
        <v>8014</v>
      </c>
      <c r="I16" s="42"/>
    </row>
    <row r="17" spans="1:9" ht="12.75">
      <c r="A17" s="45" t="s">
        <v>73</v>
      </c>
      <c r="B17" s="46">
        <f aca="true" t="shared" si="0" ref="B17:I17">SUM(B5:B16)</f>
        <v>44321</v>
      </c>
      <c r="C17" s="46">
        <f t="shared" si="0"/>
        <v>55939</v>
      </c>
      <c r="D17" s="46">
        <f t="shared" si="0"/>
        <v>80689</v>
      </c>
      <c r="E17" s="46">
        <f t="shared" si="0"/>
        <v>89228</v>
      </c>
      <c r="F17" s="46">
        <f t="shared" si="0"/>
        <v>87202</v>
      </c>
      <c r="G17" s="46">
        <f t="shared" si="0"/>
        <v>86922</v>
      </c>
      <c r="H17" s="46">
        <f t="shared" si="0"/>
        <v>88094</v>
      </c>
      <c r="I17" s="46">
        <f t="shared" si="0"/>
        <v>34259</v>
      </c>
    </row>
    <row r="18" spans="1:15" ht="12.75">
      <c r="A18" s="47"/>
      <c r="B18" s="47"/>
      <c r="C18" s="48"/>
      <c r="D18" s="48"/>
      <c r="E18" s="48"/>
      <c r="F18" s="49"/>
      <c r="G18" s="49"/>
      <c r="H18" s="49"/>
      <c r="I18" s="49"/>
      <c r="J18" s="47"/>
      <c r="K18" s="48"/>
      <c r="L18" s="48"/>
      <c r="M18" s="48"/>
      <c r="N18" s="34"/>
      <c r="O18" s="34"/>
    </row>
    <row r="19" spans="1:15" ht="12.75">
      <c r="A19" s="55" t="s">
        <v>64</v>
      </c>
      <c r="B19" s="55"/>
      <c r="C19" s="55"/>
      <c r="D19" s="55"/>
      <c r="E19" s="55"/>
      <c r="F19" s="55"/>
      <c r="G19" s="55"/>
      <c r="N19" s="34"/>
      <c r="O19" s="35"/>
    </row>
    <row r="20" ht="12.75">
      <c r="D20" s="7" t="s">
        <v>65</v>
      </c>
    </row>
    <row r="21" spans="1:9" ht="12.75">
      <c r="A21" s="1"/>
      <c r="B21" s="37">
        <v>1999</v>
      </c>
      <c r="C21" s="37">
        <v>2000</v>
      </c>
      <c r="D21" s="37">
        <v>2001</v>
      </c>
      <c r="E21" s="37">
        <v>2002</v>
      </c>
      <c r="F21" s="37">
        <v>2003</v>
      </c>
      <c r="G21" s="37">
        <v>2004</v>
      </c>
      <c r="H21" s="37">
        <v>2005</v>
      </c>
      <c r="I21" s="37">
        <v>2006</v>
      </c>
    </row>
    <row r="22" spans="1:9" ht="12.75">
      <c r="A22" s="1" t="s">
        <v>33</v>
      </c>
      <c r="B22" s="1">
        <v>1217</v>
      </c>
      <c r="C22" s="10">
        <v>1028</v>
      </c>
      <c r="D22" s="40">
        <v>964</v>
      </c>
      <c r="E22" s="42">
        <v>1024</v>
      </c>
      <c r="F22" s="1">
        <v>1165</v>
      </c>
      <c r="G22" s="42">
        <v>1288</v>
      </c>
      <c r="H22" s="42">
        <v>1213</v>
      </c>
      <c r="I22" s="42">
        <v>1513</v>
      </c>
    </row>
    <row r="23" spans="1:9" ht="12.75">
      <c r="A23" s="1" t="s">
        <v>67</v>
      </c>
      <c r="B23" s="1">
        <v>784</v>
      </c>
      <c r="C23" s="10">
        <v>1029</v>
      </c>
      <c r="D23" s="40">
        <v>764</v>
      </c>
      <c r="E23" s="42">
        <v>648</v>
      </c>
      <c r="F23" s="1">
        <v>559</v>
      </c>
      <c r="G23" s="42">
        <v>913</v>
      </c>
      <c r="H23" s="42">
        <v>417</v>
      </c>
      <c r="I23" s="42">
        <v>429</v>
      </c>
    </row>
    <row r="24" spans="1:9" ht="12.75">
      <c r="A24" s="1" t="s">
        <v>68</v>
      </c>
      <c r="B24" s="1">
        <v>1570</v>
      </c>
      <c r="C24" s="10">
        <v>1418</v>
      </c>
      <c r="D24" s="40">
        <v>1174</v>
      </c>
      <c r="E24" s="42">
        <v>815</v>
      </c>
      <c r="F24" s="1">
        <v>1232</v>
      </c>
      <c r="G24" s="42">
        <v>1101</v>
      </c>
      <c r="H24" s="42">
        <v>1690</v>
      </c>
      <c r="I24" s="42">
        <v>1285</v>
      </c>
    </row>
    <row r="25" spans="1:9" ht="12.75">
      <c r="A25" s="1" t="s">
        <v>69</v>
      </c>
      <c r="B25" s="1">
        <v>1085</v>
      </c>
      <c r="C25" s="10">
        <v>572</v>
      </c>
      <c r="D25" s="40">
        <v>782</v>
      </c>
      <c r="E25" s="42">
        <v>1015</v>
      </c>
      <c r="F25" s="1">
        <v>780</v>
      </c>
      <c r="G25" s="42">
        <v>799</v>
      </c>
      <c r="H25" s="42">
        <v>394</v>
      </c>
      <c r="I25" s="42">
        <v>206</v>
      </c>
    </row>
    <row r="26" spans="1:9" ht="12.75">
      <c r="A26" s="1" t="s">
        <v>68</v>
      </c>
      <c r="B26" s="1">
        <v>1596</v>
      </c>
      <c r="C26" s="10">
        <v>984</v>
      </c>
      <c r="D26" s="40">
        <v>1253</v>
      </c>
      <c r="E26" s="42">
        <v>1216</v>
      </c>
      <c r="F26" s="1">
        <v>704</v>
      </c>
      <c r="G26" s="42">
        <v>1013</v>
      </c>
      <c r="H26" s="42">
        <v>1177</v>
      </c>
      <c r="I26" s="42"/>
    </row>
    <row r="27" spans="1:9" ht="12.75">
      <c r="A27" s="1" t="s">
        <v>33</v>
      </c>
      <c r="B27" s="1">
        <v>1406</v>
      </c>
      <c r="C27" s="10">
        <v>985</v>
      </c>
      <c r="D27" s="40">
        <v>1138</v>
      </c>
      <c r="E27" s="42">
        <v>1061</v>
      </c>
      <c r="F27" s="10">
        <v>779</v>
      </c>
      <c r="G27" s="42">
        <v>1091</v>
      </c>
      <c r="H27" s="42">
        <v>1029</v>
      </c>
      <c r="I27" s="42"/>
    </row>
    <row r="28" spans="1:9" ht="12.75">
      <c r="A28" s="1" t="s">
        <v>33</v>
      </c>
      <c r="B28" s="1"/>
      <c r="C28" s="10">
        <v>39</v>
      </c>
      <c r="D28" s="40"/>
      <c r="E28" s="42"/>
      <c r="F28" s="1"/>
      <c r="G28" s="42"/>
      <c r="H28" s="42"/>
      <c r="I28" s="42"/>
    </row>
    <row r="29" spans="1:9" ht="12.75">
      <c r="A29" s="1" t="s">
        <v>69</v>
      </c>
      <c r="B29" s="1">
        <v>480</v>
      </c>
      <c r="C29" s="10">
        <v>30</v>
      </c>
      <c r="D29" s="40">
        <v>28</v>
      </c>
      <c r="E29" s="42">
        <v>2</v>
      </c>
      <c r="F29" s="1">
        <v>88</v>
      </c>
      <c r="G29" s="42">
        <v>0</v>
      </c>
      <c r="H29" s="42">
        <v>243</v>
      </c>
      <c r="I29" s="42"/>
    </row>
    <row r="30" spans="1:9" ht="12.75">
      <c r="A30" s="1" t="s">
        <v>70</v>
      </c>
      <c r="B30" s="1">
        <v>1541</v>
      </c>
      <c r="C30" s="10">
        <v>1093</v>
      </c>
      <c r="D30" s="40">
        <v>1233</v>
      </c>
      <c r="E30" s="42">
        <v>1087</v>
      </c>
      <c r="F30" s="43">
        <v>1451</v>
      </c>
      <c r="G30" s="42">
        <v>1549</v>
      </c>
      <c r="H30" s="42">
        <v>1269</v>
      </c>
      <c r="I30" s="42"/>
    </row>
    <row r="31" spans="1:9" ht="12.75">
      <c r="A31" s="1" t="s">
        <v>71</v>
      </c>
      <c r="B31" s="1">
        <v>1124</v>
      </c>
      <c r="C31" s="10">
        <v>1083</v>
      </c>
      <c r="D31" s="40">
        <v>1238</v>
      </c>
      <c r="E31" s="42">
        <v>970</v>
      </c>
      <c r="F31" s="1">
        <v>1271</v>
      </c>
      <c r="G31" s="42">
        <v>631</v>
      </c>
      <c r="H31" s="42">
        <v>782</v>
      </c>
      <c r="I31" s="42"/>
    </row>
    <row r="32" spans="1:9" ht="12.75">
      <c r="A32" s="1" t="s">
        <v>14</v>
      </c>
      <c r="B32" s="1">
        <v>1019</v>
      </c>
      <c r="C32" s="10">
        <v>954</v>
      </c>
      <c r="D32" s="40">
        <v>1215</v>
      </c>
      <c r="E32" s="42">
        <v>998</v>
      </c>
      <c r="F32" s="40">
        <v>930</v>
      </c>
      <c r="G32" s="42">
        <v>1039</v>
      </c>
      <c r="H32" s="42">
        <v>2128</v>
      </c>
      <c r="I32" s="42"/>
    </row>
    <row r="33" spans="1:9" ht="12.75">
      <c r="A33" s="1" t="s">
        <v>72</v>
      </c>
      <c r="B33" s="1">
        <v>407</v>
      </c>
      <c r="C33" s="10">
        <v>816</v>
      </c>
      <c r="D33" s="12">
        <v>698</v>
      </c>
      <c r="E33" s="10">
        <v>937</v>
      </c>
      <c r="F33" s="43">
        <v>730</v>
      </c>
      <c r="G33" s="10">
        <v>587</v>
      </c>
      <c r="H33" s="10">
        <v>508</v>
      </c>
      <c r="I33" s="10"/>
    </row>
    <row r="34" spans="1:9" ht="12.75">
      <c r="A34" s="45" t="s">
        <v>73</v>
      </c>
      <c r="B34" s="46">
        <f aca="true" t="shared" si="1" ref="B34:I34">SUM(B22:B33)</f>
        <v>12229</v>
      </c>
      <c r="C34" s="46">
        <f t="shared" si="1"/>
        <v>10031</v>
      </c>
      <c r="D34" s="46">
        <f t="shared" si="1"/>
        <v>10487</v>
      </c>
      <c r="E34" s="46">
        <f t="shared" si="1"/>
        <v>9773</v>
      </c>
      <c r="F34" s="46">
        <f t="shared" si="1"/>
        <v>9689</v>
      </c>
      <c r="G34" s="46">
        <f t="shared" si="1"/>
        <v>10011</v>
      </c>
      <c r="H34" s="46">
        <f t="shared" si="1"/>
        <v>10850</v>
      </c>
      <c r="I34" s="46">
        <f t="shared" si="1"/>
        <v>3433</v>
      </c>
    </row>
  </sheetData>
  <mergeCells count="2">
    <mergeCell ref="A2:G2"/>
    <mergeCell ref="A19:G19"/>
  </mergeCells>
  <printOptions/>
  <pageMargins left="0.75" right="0.75" top="1" bottom="1" header="0.4921259845" footer="0.4921259845"/>
  <pageSetup horizontalDpi="180" verticalDpi="180" orientation="portrait" paperSize="9" r:id="rId1"/>
  <headerFooter alignWithMargins="0">
    <oddHeader>&amp;C&amp;A</oddHeader>
    <oddFooter>&amp;CPage &amp;P</oddFooter>
  </headerFooter>
  <ignoredErrors>
    <ignoredError sqref="B17:G17 B34:I3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C1:F29"/>
  <sheetViews>
    <sheetView workbookViewId="0" topLeftCell="A1">
      <selection activeCell="D15" sqref="D15"/>
    </sheetView>
  </sheetViews>
  <sheetFormatPr defaultColWidth="11.421875" defaultRowHeight="12.75"/>
  <cols>
    <col min="3" max="3" width="14.28125" style="0" customWidth="1"/>
    <col min="5" max="5" width="13.00390625" style="0" customWidth="1"/>
    <col min="6" max="6" width="13.7109375" style="0" customWidth="1"/>
  </cols>
  <sheetData>
    <row r="1" ht="15.75">
      <c r="C1" s="3" t="s">
        <v>1</v>
      </c>
    </row>
    <row r="2" ht="15.75">
      <c r="C2" s="3" t="s">
        <v>3</v>
      </c>
    </row>
    <row r="3" ht="15.75">
      <c r="C3" s="3" t="s">
        <v>2</v>
      </c>
    </row>
    <row r="4" ht="15.75">
      <c r="C4" s="3" t="s">
        <v>5</v>
      </c>
    </row>
    <row r="5" ht="15.75">
      <c r="C5" s="3" t="s">
        <v>4</v>
      </c>
    </row>
    <row r="8" spans="3:5" ht="15.75">
      <c r="C8" s="3" t="s">
        <v>10</v>
      </c>
      <c r="E8" s="7">
        <v>2006</v>
      </c>
    </row>
    <row r="9" ht="12.75">
      <c r="E9" s="6"/>
    </row>
    <row r="10" ht="12.75">
      <c r="E10" s="6"/>
    </row>
    <row r="11" ht="12.75">
      <c r="E11" s="6"/>
    </row>
    <row r="12" spans="3:6" ht="12.75">
      <c r="C12" t="s">
        <v>8</v>
      </c>
      <c r="D12" t="s">
        <v>6</v>
      </c>
      <c r="E12" s="7" t="s">
        <v>11</v>
      </c>
      <c r="F12" t="s">
        <v>7</v>
      </c>
    </row>
    <row r="13" spans="3:6" ht="12.75">
      <c r="C13" s="51">
        <v>38741</v>
      </c>
      <c r="D13" t="s">
        <v>121</v>
      </c>
      <c r="E13" s="52">
        <v>1362.21</v>
      </c>
      <c r="F13" t="s">
        <v>116</v>
      </c>
    </row>
    <row r="14" spans="3:6" ht="12.75">
      <c r="C14" s="51">
        <v>38771</v>
      </c>
      <c r="D14" t="s">
        <v>121</v>
      </c>
      <c r="E14" s="52">
        <v>1458.44</v>
      </c>
      <c r="F14" t="s">
        <v>118</v>
      </c>
    </row>
    <row r="15" spans="3:6" ht="12.75">
      <c r="C15" s="51">
        <v>38803</v>
      </c>
      <c r="E15" s="54">
        <v>1398.62</v>
      </c>
      <c r="F15" t="s">
        <v>119</v>
      </c>
    </row>
    <row r="19" ht="12.75">
      <c r="E19" s="5"/>
    </row>
    <row r="29" spans="4:5" ht="12.75">
      <c r="D29" s="4" t="s">
        <v>9</v>
      </c>
      <c r="E29" s="53">
        <f>SUM(E13:E28)</f>
        <v>4219.27</v>
      </c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Nanard</cp:lastModifiedBy>
  <cp:lastPrinted>2005-12-05T14:46:52Z</cp:lastPrinted>
  <dcterms:created xsi:type="dcterms:W3CDTF">1996-10-21T11:03:58Z</dcterms:created>
  <dcterms:modified xsi:type="dcterms:W3CDTF">2006-05-11T17:26:13Z</dcterms:modified>
  <cp:category/>
  <cp:version/>
  <cp:contentType/>
  <cp:contentStatus/>
</cp:coreProperties>
</file>