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955" activeTab="0"/>
  </bookViews>
  <sheets>
    <sheet name="Trésorerie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<sst xmlns="http://schemas.openxmlformats.org/spreadsheetml/2006/main" count="28" uniqueCount="25">
  <si>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LPE</t>
  </si>
  <si>
    <t>BROSSO</t>
  </si>
  <si>
    <t>SULLY</t>
  </si>
  <si>
    <t>MEUNIER</t>
  </si>
  <si>
    <t>DU BELLAY</t>
  </si>
  <si>
    <t>MONNET</t>
  </si>
  <si>
    <t>JANVIER</t>
  </si>
  <si>
    <t>FÉVRIER</t>
  </si>
  <si>
    <t>MARS</t>
  </si>
  <si>
    <t>MAI</t>
  </si>
  <si>
    <t>JUIN</t>
  </si>
  <si>
    <t xml:space="preserve"> Total 452</t>
  </si>
  <si>
    <t>Total</t>
  </si>
  <si>
    <t>Debite classe 6 (jusque 6588)</t>
  </si>
  <si>
    <t>Trésorerie LEGT</t>
  </si>
  <si>
    <t>Nombre mois trésorerie</t>
  </si>
  <si>
    <t>Fonds Roulement</t>
  </si>
  <si>
    <t>PASSATION</t>
  </si>
  <si>
    <t>Total mandatement</t>
  </si>
  <si>
    <t>AVRIL</t>
  </si>
  <si>
    <t>JUILLET</t>
  </si>
  <si>
    <t>OCTOBRE</t>
  </si>
  <si>
    <t>SEPTEMBRE</t>
  </si>
  <si>
    <t>NOVEMBRE</t>
  </si>
  <si>
    <t>BALANCE NON FAITE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</si>
</sst>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/mm/yyyy"/>
    <numFmt numFmtId="166" formatCode="d/m/yy"/>
  </numFmts>
  <fonts count="6">
    <font>
      <sz val="10"/>
      <name val="Arial"/>
      <family val="0"/>
    </font>
    <font>
      <sz val="20.75"/>
      <name val="Arial"/>
      <family val="0"/>
    </font>
    <font>
      <sz val="18.5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4" fontId="0" fillId="0" borderId="1" xfId="15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44" fontId="0" fillId="0" borderId="2" xfId="15" applyBorder="1" applyAlignment="1">
      <alignment/>
    </xf>
    <xf numFmtId="4" fontId="0" fillId="0" borderId="2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44" fontId="0" fillId="0" borderId="0" xfId="15" applyAlignment="1">
      <alignment/>
    </xf>
    <xf numFmtId="0" fontId="0" fillId="0" borderId="0" xfId="0" applyBorder="1" applyAlignment="1">
      <alignment/>
    </xf>
    <xf numFmtId="44" fontId="0" fillId="0" borderId="0" xfId="0" applyNumberFormat="1" applyAlignment="1">
      <alignment/>
    </xf>
    <xf numFmtId="0" fontId="0" fillId="0" borderId="3" xfId="0" applyBorder="1" applyAlignment="1">
      <alignment/>
    </xf>
    <xf numFmtId="44" fontId="0" fillId="0" borderId="3" xfId="15" applyBorder="1" applyAlignment="1">
      <alignment/>
    </xf>
    <xf numFmtId="44" fontId="0" fillId="0" borderId="1" xfId="15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" fontId="4" fillId="2" borderId="1" xfId="0" applyNumberFormat="1" applyFont="1" applyFill="1" applyBorder="1" applyAlignment="1">
      <alignment horizontal="center"/>
    </xf>
    <xf numFmtId="166" fontId="4" fillId="2" borderId="1" xfId="15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44" fontId="4" fillId="0" borderId="1" xfId="15" applyFont="1" applyBorder="1" applyAlignment="1">
      <alignment/>
    </xf>
    <xf numFmtId="164" fontId="0" fillId="0" borderId="4" xfId="0" applyNumberFormat="1" applyBorder="1" applyAlignment="1">
      <alignment horizontal="center" vertical="center" textRotation="180"/>
    </xf>
    <xf numFmtId="0" fontId="0" fillId="0" borderId="6" xfId="0" applyBorder="1" applyAlignment="1">
      <alignment horizontal="center" vertical="center" textRotation="180"/>
    </xf>
    <xf numFmtId="0" fontId="0" fillId="0" borderId="3" xfId="0" applyBorder="1" applyAlignment="1">
      <alignment horizontal="center" vertical="center" textRotation="18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Trésorerie du lycée</a:t>
            </a:r>
          </a:p>
        </c:rich>
      </c:tx>
      <c:layout>
        <c:manualLayout>
          <c:xMode val="factor"/>
          <c:yMode val="factor"/>
          <c:x val="-0.003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2025"/>
          <c:w val="0.7415"/>
          <c:h val="0.8625"/>
        </c:manualLayout>
      </c:layout>
      <c:lineChart>
        <c:grouping val="standard"/>
        <c:varyColors val="0"/>
        <c:ser>
          <c:idx val="0"/>
          <c:order val="0"/>
          <c:tx>
            <c:v>Trésorerie LGT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Trésorerie!$C$1:$M$1</c:f>
              <c:strCache/>
            </c:strRef>
          </c:cat>
          <c:val>
            <c:numRef>
              <c:f>Trésorerie!$C$31:$M$31</c:f>
              <c:numCache/>
            </c:numRef>
          </c:val>
          <c:smooth val="0"/>
        </c:ser>
        <c:ser>
          <c:idx val="1"/>
          <c:order val="1"/>
          <c:tx>
            <c:v>Total mandatements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Trésorerie!$C$34:$M$34</c:f>
              <c:numCache/>
            </c:numRef>
          </c:val>
          <c:smooth val="0"/>
        </c:ser>
        <c:marker val="1"/>
        <c:axId val="43491417"/>
        <c:axId val="55878434"/>
      </c:lineChart>
      <c:catAx>
        <c:axId val="4349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878434"/>
        <c:crosses val="autoZero"/>
        <c:auto val="1"/>
        <c:lblOffset val="100"/>
        <c:noMultiLvlLbl val="0"/>
      </c:catAx>
      <c:valAx>
        <c:axId val="55878434"/>
        <c:scaling>
          <c:orientation val="minMax"/>
          <c:max val="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491417"/>
        <c:crossesAt val="1"/>
        <c:crossBetween val="between"/>
        <c:dispUnits/>
        <c:maj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441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39</xdr:row>
      <xdr:rowOff>28575</xdr:rowOff>
    </xdr:from>
    <xdr:to>
      <xdr:col>10</xdr:col>
      <xdr:colOff>295275</xdr:colOff>
      <xdr:row>73</xdr:row>
      <xdr:rowOff>152400</xdr:rowOff>
    </xdr:to>
    <xdr:graphicFrame>
      <xdr:nvGraphicFramePr>
        <xdr:cNvPr id="1" name="Chart 1"/>
        <xdr:cNvGraphicFramePr/>
      </xdr:nvGraphicFramePr>
      <xdr:xfrm>
        <a:off x="914400" y="6343650"/>
        <a:ext cx="85248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25.8515625" style="17" bestFit="1" customWidth="1"/>
    <col min="2" max="2" width="5.00390625" style="0" bestFit="1" customWidth="1"/>
    <col min="3" max="5" width="13.28125" style="0" bestFit="1" customWidth="1"/>
    <col min="6" max="6" width="13.28125" style="0" customWidth="1"/>
    <col min="7" max="8" width="13.28125" style="0" bestFit="1" customWidth="1"/>
    <col min="9" max="9" width="13.28125" style="0" customWidth="1"/>
    <col min="10" max="11" width="13.28125" style="0" bestFit="1" customWidth="1"/>
    <col min="12" max="12" width="13.28125" style="0" customWidth="1"/>
    <col min="13" max="13" width="14.8515625" style="11" customWidth="1"/>
    <col min="14" max="15" width="12.8515625" style="0" bestFit="1" customWidth="1"/>
    <col min="16" max="16" width="11.8515625" style="0" bestFit="1" customWidth="1"/>
  </cols>
  <sheetData>
    <row r="1" spans="3:13" s="18" customFormat="1" ht="12.75">
      <c r="C1" s="21" t="s">
        <v>6</v>
      </c>
      <c r="D1" s="21" t="s">
        <v>7</v>
      </c>
      <c r="E1" s="21" t="s">
        <v>8</v>
      </c>
      <c r="F1" s="21" t="s">
        <v>19</v>
      </c>
      <c r="G1" s="21" t="s">
        <v>9</v>
      </c>
      <c r="H1" s="21" t="s">
        <v>10</v>
      </c>
      <c r="I1" s="22" t="s">
        <v>20</v>
      </c>
      <c r="J1" s="22" t="s">
        <v>17</v>
      </c>
      <c r="K1" s="23" t="s">
        <v>22</v>
      </c>
      <c r="L1" s="23" t="s">
        <v>21</v>
      </c>
      <c r="M1" s="24" t="s">
        <v>23</v>
      </c>
    </row>
    <row r="2" spans="3:13" ht="12.75">
      <c r="C2" s="2"/>
      <c r="D2" s="2"/>
      <c r="E2" s="2"/>
      <c r="F2" s="2"/>
      <c r="G2" s="2"/>
      <c r="H2" s="2"/>
      <c r="I2" s="6"/>
      <c r="J2" s="6"/>
      <c r="K2" s="2"/>
      <c r="L2" s="2"/>
      <c r="M2" s="5"/>
    </row>
    <row r="3" spans="1:13" ht="12.75">
      <c r="A3" s="19" t="s">
        <v>0</v>
      </c>
      <c r="B3" s="2">
        <v>4521</v>
      </c>
      <c r="C3" s="3">
        <v>102797.14</v>
      </c>
      <c r="D3" s="3">
        <v>102530.75</v>
      </c>
      <c r="E3" s="3">
        <v>132868.18</v>
      </c>
      <c r="F3" s="28" t="s">
        <v>24</v>
      </c>
      <c r="G3" s="3">
        <v>176351.59</v>
      </c>
      <c r="H3" s="3">
        <v>171392.79</v>
      </c>
      <c r="I3" s="28" t="s">
        <v>24</v>
      </c>
      <c r="J3" s="7">
        <v>185719.48</v>
      </c>
      <c r="K3" s="10">
        <v>207254.74</v>
      </c>
      <c r="L3" s="28" t="s">
        <v>24</v>
      </c>
      <c r="M3" s="5">
        <v>205045.29</v>
      </c>
    </row>
    <row r="4" spans="1:13" ht="12.75">
      <c r="A4" s="19" t="s">
        <v>3</v>
      </c>
      <c r="B4" s="2">
        <v>4522</v>
      </c>
      <c r="C4" s="3">
        <v>89627.27</v>
      </c>
      <c r="D4" s="3">
        <v>104958.01</v>
      </c>
      <c r="E4" s="3">
        <v>84595.27</v>
      </c>
      <c r="F4" s="29"/>
      <c r="G4" s="3">
        <v>101121.07</v>
      </c>
      <c r="H4" s="3">
        <v>86546.62</v>
      </c>
      <c r="I4" s="29"/>
      <c r="J4" s="7">
        <v>81740.57</v>
      </c>
      <c r="K4" s="10">
        <v>67615.11</v>
      </c>
      <c r="L4" s="29"/>
      <c r="M4" s="5">
        <v>87153.99</v>
      </c>
    </row>
    <row r="5" spans="1:13" ht="12.75">
      <c r="A5" s="19" t="s">
        <v>1</v>
      </c>
      <c r="B5" s="2">
        <v>4523</v>
      </c>
      <c r="C5" s="3">
        <v>98393.66</v>
      </c>
      <c r="D5" s="3">
        <v>117574.21</v>
      </c>
      <c r="E5" s="3">
        <v>105309.31</v>
      </c>
      <c r="F5" s="29"/>
      <c r="G5" s="3">
        <v>133187.77</v>
      </c>
      <c r="H5" s="3">
        <v>114335.88</v>
      </c>
      <c r="I5" s="29"/>
      <c r="J5" s="7">
        <v>100058.99</v>
      </c>
      <c r="K5" s="10">
        <v>99308.83</v>
      </c>
      <c r="L5" s="29"/>
      <c r="M5" s="5">
        <v>121897.47</v>
      </c>
    </row>
    <row r="6" spans="1:13" ht="12.75">
      <c r="A6" s="19" t="s">
        <v>4</v>
      </c>
      <c r="B6" s="2">
        <v>4524</v>
      </c>
      <c r="C6" s="3">
        <v>62866.6</v>
      </c>
      <c r="D6" s="3">
        <v>113784.12</v>
      </c>
      <c r="E6" s="3">
        <v>103477.11</v>
      </c>
      <c r="F6" s="29"/>
      <c r="G6" s="3">
        <v>94966.51</v>
      </c>
      <c r="H6" s="3">
        <v>77338.14</v>
      </c>
      <c r="I6" s="29"/>
      <c r="J6" s="7">
        <v>79420.73</v>
      </c>
      <c r="K6" s="10">
        <v>61754.42</v>
      </c>
      <c r="L6" s="29"/>
      <c r="M6" s="5">
        <v>92672.77</v>
      </c>
    </row>
    <row r="7" spans="1:13" ht="12.75">
      <c r="A7" s="19" t="s">
        <v>2</v>
      </c>
      <c r="B7" s="2">
        <v>4525</v>
      </c>
      <c r="C7" s="3">
        <v>167216.98</v>
      </c>
      <c r="D7" s="3">
        <v>148629.18</v>
      </c>
      <c r="E7" s="3">
        <v>134128.73</v>
      </c>
      <c r="F7" s="29"/>
      <c r="G7" s="3">
        <v>177429.7</v>
      </c>
      <c r="H7" s="3">
        <v>145193.33</v>
      </c>
      <c r="I7" s="29"/>
      <c r="J7" s="7">
        <v>192618.57</v>
      </c>
      <c r="K7" s="10">
        <v>235012.54</v>
      </c>
      <c r="L7" s="29"/>
      <c r="M7" s="5">
        <v>190273.59</v>
      </c>
    </row>
    <row r="8" spans="1:13" ht="12.75">
      <c r="A8" s="19" t="s">
        <v>5</v>
      </c>
      <c r="B8" s="2">
        <v>4526</v>
      </c>
      <c r="C8" s="3">
        <v>41407.37</v>
      </c>
      <c r="D8" s="3">
        <v>77439.36</v>
      </c>
      <c r="E8" s="3">
        <v>50807.53</v>
      </c>
      <c r="F8" s="29"/>
      <c r="G8" s="3">
        <v>58925.67</v>
      </c>
      <c r="H8" s="3">
        <v>62962.3</v>
      </c>
      <c r="I8" s="29"/>
      <c r="J8" s="7">
        <v>36962.77</v>
      </c>
      <c r="K8" s="10">
        <v>17459.41</v>
      </c>
      <c r="L8" s="29"/>
      <c r="M8" s="5">
        <v>43912.86</v>
      </c>
    </row>
    <row r="9" spans="2:13" ht="12.75">
      <c r="B9" s="2"/>
      <c r="C9" s="3"/>
      <c r="D9" s="3"/>
      <c r="E9" s="3"/>
      <c r="F9" s="29"/>
      <c r="G9" s="3"/>
      <c r="H9" s="3"/>
      <c r="I9" s="29"/>
      <c r="J9" s="7"/>
      <c r="K9" s="2"/>
      <c r="L9" s="29"/>
      <c r="M9" s="5"/>
    </row>
    <row r="10" spans="1:13" s="17" customFormat="1" ht="12.75">
      <c r="A10" s="19" t="s">
        <v>11</v>
      </c>
      <c r="B10" s="19"/>
      <c r="C10" s="25">
        <f aca="true" t="shared" si="0" ref="C10:M10">SUM(C3:C9)</f>
        <v>562309.02</v>
      </c>
      <c r="D10" s="25">
        <f t="shared" si="0"/>
        <v>664915.63</v>
      </c>
      <c r="E10" s="25">
        <f t="shared" si="0"/>
        <v>611186.13</v>
      </c>
      <c r="F10" s="29"/>
      <c r="G10" s="25">
        <f t="shared" si="0"/>
        <v>741982.3100000002</v>
      </c>
      <c r="H10" s="25">
        <f t="shared" si="0"/>
        <v>657769.06</v>
      </c>
      <c r="I10" s="29"/>
      <c r="J10" s="26">
        <f t="shared" si="0"/>
        <v>676521.1100000001</v>
      </c>
      <c r="K10" s="25">
        <f t="shared" si="0"/>
        <v>688405.05</v>
      </c>
      <c r="L10" s="29"/>
      <c r="M10" s="27">
        <f t="shared" si="0"/>
        <v>740955.97</v>
      </c>
    </row>
    <row r="11" spans="2:13" ht="12.75">
      <c r="B11" s="2"/>
      <c r="C11" s="3"/>
      <c r="D11" s="3"/>
      <c r="E11" s="3"/>
      <c r="F11" s="29"/>
      <c r="G11" s="3"/>
      <c r="H11" s="3"/>
      <c r="I11" s="29"/>
      <c r="J11" s="7"/>
      <c r="K11" s="2"/>
      <c r="L11" s="29"/>
      <c r="M11" s="5"/>
    </row>
    <row r="12" spans="1:13" ht="12.75">
      <c r="A12" s="19">
        <v>5112</v>
      </c>
      <c r="B12" s="2"/>
      <c r="C12" s="3">
        <v>27777.1</v>
      </c>
      <c r="D12" s="3">
        <v>25624.16</v>
      </c>
      <c r="E12" s="3">
        <v>43392.14</v>
      </c>
      <c r="F12" s="29"/>
      <c r="G12" s="3">
        <v>59910.2</v>
      </c>
      <c r="H12" s="3">
        <v>38530.97</v>
      </c>
      <c r="I12" s="29"/>
      <c r="J12" s="7">
        <v>4769.38</v>
      </c>
      <c r="K12" s="10">
        <v>21583.17</v>
      </c>
      <c r="L12" s="29"/>
      <c r="M12" s="5">
        <v>125279.11</v>
      </c>
    </row>
    <row r="13" spans="1:13" ht="12.75">
      <c r="A13" s="19">
        <v>5114</v>
      </c>
      <c r="B13" s="2"/>
      <c r="C13" s="3">
        <v>48.49</v>
      </c>
      <c r="D13" s="3">
        <v>40</v>
      </c>
      <c r="E13" s="3">
        <v>342.53</v>
      </c>
      <c r="F13" s="29"/>
      <c r="G13" s="3">
        <v>190</v>
      </c>
      <c r="H13" s="3">
        <v>159.51</v>
      </c>
      <c r="I13" s="29"/>
      <c r="J13" s="7"/>
      <c r="K13" s="2"/>
      <c r="L13" s="29"/>
      <c r="M13" s="5"/>
    </row>
    <row r="14" spans="1:13" ht="12.75">
      <c r="A14" s="19">
        <v>5117</v>
      </c>
      <c r="B14" s="2"/>
      <c r="C14" s="3">
        <v>330.25</v>
      </c>
      <c r="D14" s="3">
        <v>225.02</v>
      </c>
      <c r="E14" s="3"/>
      <c r="F14" s="29"/>
      <c r="G14" s="3">
        <v>302.32</v>
      </c>
      <c r="H14" s="3">
        <v>71.12</v>
      </c>
      <c r="I14" s="29"/>
      <c r="J14" s="7">
        <v>179.97</v>
      </c>
      <c r="K14" s="10">
        <v>41.12</v>
      </c>
      <c r="L14" s="29"/>
      <c r="M14" s="5"/>
    </row>
    <row r="15" spans="1:13" ht="12.75">
      <c r="A15" s="19">
        <v>5141</v>
      </c>
      <c r="B15" s="2"/>
      <c r="C15" s="3">
        <v>275572.42</v>
      </c>
      <c r="D15" s="3">
        <v>277242.97</v>
      </c>
      <c r="E15" s="3">
        <v>278096.01</v>
      </c>
      <c r="F15" s="29"/>
      <c r="G15" s="3">
        <v>278425.69</v>
      </c>
      <c r="H15" s="3">
        <v>278615.69</v>
      </c>
      <c r="I15" s="29"/>
      <c r="J15" s="7">
        <v>278783.14</v>
      </c>
      <c r="K15" s="2"/>
      <c r="L15" s="29"/>
      <c r="M15" s="5"/>
    </row>
    <row r="16" spans="1:13" ht="12.75">
      <c r="A16" s="19">
        <v>5151</v>
      </c>
      <c r="B16" s="2"/>
      <c r="C16" s="3">
        <v>789468.91</v>
      </c>
      <c r="D16" s="3">
        <v>770487.07</v>
      </c>
      <c r="E16" s="3">
        <v>868334.03</v>
      </c>
      <c r="F16" s="29"/>
      <c r="G16" s="3">
        <v>998282.37</v>
      </c>
      <c r="H16" s="3">
        <v>920584.82</v>
      </c>
      <c r="I16" s="29"/>
      <c r="J16" s="7">
        <v>824561.03</v>
      </c>
      <c r="K16" s="10">
        <v>1142414.61</v>
      </c>
      <c r="L16" s="29"/>
      <c r="M16" s="5">
        <v>1227106.33</v>
      </c>
    </row>
    <row r="17" spans="1:13" ht="12.75">
      <c r="A17" s="19">
        <v>531</v>
      </c>
      <c r="B17" s="2"/>
      <c r="C17" s="3">
        <v>2545.3</v>
      </c>
      <c r="D17" s="3">
        <v>1019.15</v>
      </c>
      <c r="E17" s="3">
        <v>388.8</v>
      </c>
      <c r="F17" s="29"/>
      <c r="G17" s="3">
        <v>798.96</v>
      </c>
      <c r="H17" s="3">
        <v>609.09</v>
      </c>
      <c r="I17" s="29"/>
      <c r="J17" s="7">
        <v>934.44</v>
      </c>
      <c r="K17" s="10">
        <v>1344.17</v>
      </c>
      <c r="L17" s="29"/>
      <c r="M17" s="5">
        <v>1566.9</v>
      </c>
    </row>
    <row r="18" spans="1:13" ht="12.75">
      <c r="A18" s="19">
        <v>5431</v>
      </c>
      <c r="B18" s="2"/>
      <c r="C18" s="3"/>
      <c r="D18" s="3"/>
      <c r="E18" s="3">
        <v>400</v>
      </c>
      <c r="F18" s="29"/>
      <c r="G18" s="3"/>
      <c r="H18" s="3"/>
      <c r="I18" s="29"/>
      <c r="J18" s="7"/>
      <c r="K18" s="2"/>
      <c r="L18" s="29"/>
      <c r="M18" s="5"/>
    </row>
    <row r="19" spans="1:13" ht="12.75">
      <c r="A19" s="19">
        <v>5432</v>
      </c>
      <c r="B19" s="2"/>
      <c r="C19" s="3">
        <v>10.6</v>
      </c>
      <c r="D19" s="3">
        <v>2310.6</v>
      </c>
      <c r="E19" s="3">
        <v>995</v>
      </c>
      <c r="F19" s="29"/>
      <c r="G19" s="3">
        <v>50</v>
      </c>
      <c r="H19" s="3"/>
      <c r="I19" s="29"/>
      <c r="J19" s="7"/>
      <c r="K19" s="2"/>
      <c r="L19" s="29"/>
      <c r="M19" s="5"/>
    </row>
    <row r="20" spans="1:13" ht="12.75">
      <c r="A20" s="19">
        <v>5433</v>
      </c>
      <c r="B20" s="2"/>
      <c r="C20" s="3"/>
      <c r="D20" s="3"/>
      <c r="E20" s="3"/>
      <c r="F20" s="29"/>
      <c r="G20" s="3"/>
      <c r="H20" s="3"/>
      <c r="I20" s="29"/>
      <c r="J20" s="7"/>
      <c r="K20" s="2">
        <v>340</v>
      </c>
      <c r="L20" s="29"/>
      <c r="M20" s="5">
        <v>240</v>
      </c>
    </row>
    <row r="21" spans="1:13" ht="12.75">
      <c r="A21" s="19">
        <v>5437</v>
      </c>
      <c r="B21" s="2"/>
      <c r="C21" s="3">
        <v>260.95</v>
      </c>
      <c r="D21" s="3">
        <v>995</v>
      </c>
      <c r="E21" s="3">
        <v>329.22</v>
      </c>
      <c r="F21" s="29"/>
      <c r="G21" s="3">
        <v>5.67</v>
      </c>
      <c r="H21" s="3">
        <v>5.67</v>
      </c>
      <c r="I21" s="29"/>
      <c r="J21" s="7">
        <v>5.67</v>
      </c>
      <c r="K21" s="10">
        <v>5.67</v>
      </c>
      <c r="L21" s="29"/>
      <c r="M21" s="5">
        <v>5.67</v>
      </c>
    </row>
    <row r="22" spans="1:13" ht="12.75">
      <c r="A22" s="19">
        <v>548</v>
      </c>
      <c r="B22" s="2"/>
      <c r="C22" s="3">
        <v>76.22</v>
      </c>
      <c r="D22" s="3">
        <v>329.22</v>
      </c>
      <c r="E22" s="3"/>
      <c r="F22" s="29"/>
      <c r="G22" s="3">
        <v>89.85</v>
      </c>
      <c r="H22" s="3">
        <v>76.22</v>
      </c>
      <c r="I22" s="29"/>
      <c r="J22" s="7">
        <v>76.22</v>
      </c>
      <c r="K22" s="10">
        <v>76.22</v>
      </c>
      <c r="L22" s="29"/>
      <c r="M22" s="5">
        <v>76.22</v>
      </c>
    </row>
    <row r="23" spans="1:13" ht="12.75">
      <c r="A23" s="19">
        <v>581</v>
      </c>
      <c r="B23" s="2"/>
      <c r="C23" s="3"/>
      <c r="D23" s="3"/>
      <c r="E23" s="3"/>
      <c r="F23" s="29"/>
      <c r="G23" s="3"/>
      <c r="H23" s="3"/>
      <c r="I23" s="29"/>
      <c r="J23" s="7">
        <v>352.79</v>
      </c>
      <c r="K23" s="2"/>
      <c r="L23" s="29"/>
      <c r="M23" s="5"/>
    </row>
    <row r="24" spans="1:13" ht="12.75">
      <c r="A24" s="19">
        <v>585</v>
      </c>
      <c r="B24" s="2"/>
      <c r="C24" s="3"/>
      <c r="D24" s="3"/>
      <c r="E24" s="3">
        <v>2414.5</v>
      </c>
      <c r="F24" s="29"/>
      <c r="G24" s="3">
        <v>1789.5</v>
      </c>
      <c r="H24" s="3">
        <v>1859</v>
      </c>
      <c r="I24" s="29"/>
      <c r="J24" s="7"/>
      <c r="K24" s="2">
        <v>896.66</v>
      </c>
      <c r="L24" s="29"/>
      <c r="M24" s="5">
        <v>2533.84</v>
      </c>
    </row>
    <row r="25" spans="2:13" ht="12.75">
      <c r="B25" s="2"/>
      <c r="C25" s="3"/>
      <c r="D25" s="3"/>
      <c r="E25" s="3"/>
      <c r="F25" s="29"/>
      <c r="G25" s="3"/>
      <c r="H25" s="3"/>
      <c r="I25" s="29"/>
      <c r="J25" s="7"/>
      <c r="K25" s="2"/>
      <c r="L25" s="29"/>
      <c r="M25" s="5"/>
    </row>
    <row r="26" spans="1:13" s="17" customFormat="1" ht="12.75">
      <c r="A26" s="19" t="s">
        <v>12</v>
      </c>
      <c r="B26" s="19"/>
      <c r="C26" s="25">
        <f>SUM(C12:C17)</f>
        <v>1095742.47</v>
      </c>
      <c r="D26" s="25">
        <f>SUM(D12:D17)</f>
        <v>1074638.3699999999</v>
      </c>
      <c r="E26" s="25">
        <f>SUM(E12:E21)</f>
        <v>1192277.73</v>
      </c>
      <c r="F26" s="29"/>
      <c r="G26" s="25">
        <f>SUM(G12:G22)</f>
        <v>1338055.06</v>
      </c>
      <c r="H26" s="25">
        <f>SUM(H12:H24)</f>
        <v>1240512.0899999999</v>
      </c>
      <c r="I26" s="29"/>
      <c r="J26" s="26">
        <f>SUM(J12:J23)</f>
        <v>1109662.64</v>
      </c>
      <c r="K26" s="25">
        <f>SUM(K12:K25)</f>
        <v>1166701.6199999999</v>
      </c>
      <c r="L26" s="29"/>
      <c r="M26" s="27">
        <f>SUM(M12:M25)</f>
        <v>1356808.07</v>
      </c>
    </row>
    <row r="27" spans="2:13" ht="12.75">
      <c r="B27" s="2"/>
      <c r="C27" s="3"/>
      <c r="D27" s="3"/>
      <c r="E27" s="3"/>
      <c r="F27" s="29"/>
      <c r="G27" s="3"/>
      <c r="H27" s="3"/>
      <c r="I27" s="29"/>
      <c r="J27" s="7"/>
      <c r="K27" s="2"/>
      <c r="L27" s="29"/>
      <c r="M27" s="5"/>
    </row>
    <row r="28" spans="1:13" ht="12.75">
      <c r="A28" s="19">
        <v>5159</v>
      </c>
      <c r="B28" s="2"/>
      <c r="C28" s="3">
        <v>103638.6</v>
      </c>
      <c r="D28" s="3">
        <v>173.69</v>
      </c>
      <c r="E28" s="3">
        <v>141805.9</v>
      </c>
      <c r="F28" s="29"/>
      <c r="G28" s="3">
        <v>115388.43</v>
      </c>
      <c r="H28" s="3">
        <v>175010.31</v>
      </c>
      <c r="I28" s="29"/>
      <c r="J28" s="7">
        <v>25503.45</v>
      </c>
      <c r="K28" s="10">
        <v>45401.33</v>
      </c>
      <c r="L28" s="29"/>
      <c r="M28" s="5">
        <v>96387.6</v>
      </c>
    </row>
    <row r="29" spans="1:13" s="17" customFormat="1" ht="12.75">
      <c r="A29" s="19" t="s">
        <v>12</v>
      </c>
      <c r="B29" s="19"/>
      <c r="C29" s="25">
        <f aca="true" t="shared" si="1" ref="C29:M29">SUM(C28:C28)</f>
        <v>103638.6</v>
      </c>
      <c r="D29" s="25">
        <f t="shared" si="1"/>
        <v>173.69</v>
      </c>
      <c r="E29" s="25">
        <f t="shared" si="1"/>
        <v>141805.9</v>
      </c>
      <c r="F29" s="30"/>
      <c r="G29" s="25">
        <f t="shared" si="1"/>
        <v>115388.43</v>
      </c>
      <c r="H29" s="25">
        <f t="shared" si="1"/>
        <v>175010.31</v>
      </c>
      <c r="I29" s="30"/>
      <c r="J29" s="26">
        <f t="shared" si="1"/>
        <v>25503.45</v>
      </c>
      <c r="K29" s="25">
        <f t="shared" si="1"/>
        <v>45401.33</v>
      </c>
      <c r="L29" s="30"/>
      <c r="M29" s="25">
        <f t="shared" si="1"/>
        <v>96387.6</v>
      </c>
    </row>
    <row r="30" spans="2:13" ht="12.75">
      <c r="B30" s="2"/>
      <c r="C30" s="2"/>
      <c r="D30" s="2"/>
      <c r="E30" s="2"/>
      <c r="F30" s="2"/>
      <c r="G30" s="2"/>
      <c r="H30" s="2"/>
      <c r="I30" s="6"/>
      <c r="J30" s="6"/>
      <c r="K30" s="2"/>
      <c r="L30" s="2"/>
      <c r="M30" s="5"/>
    </row>
    <row r="31" spans="1:13" ht="12.75">
      <c r="A31" s="19" t="s">
        <v>14</v>
      </c>
      <c r="B31" s="2"/>
      <c r="C31" s="3">
        <f aca="true" t="shared" si="2" ref="C31:M31">C26-C29-C10</f>
        <v>429794.85</v>
      </c>
      <c r="D31" s="3">
        <f t="shared" si="2"/>
        <v>409549.04999999993</v>
      </c>
      <c r="E31" s="3">
        <f t="shared" si="2"/>
        <v>439285.70000000007</v>
      </c>
      <c r="F31" s="3">
        <v>439285.7</v>
      </c>
      <c r="G31" s="3">
        <f t="shared" si="2"/>
        <v>480684.31999999995</v>
      </c>
      <c r="H31" s="3">
        <f t="shared" si="2"/>
        <v>407732.71999999974</v>
      </c>
      <c r="I31" s="7">
        <v>407732.72</v>
      </c>
      <c r="J31" s="7">
        <f t="shared" si="2"/>
        <v>407638.07999999984</v>
      </c>
      <c r="K31" s="3">
        <f t="shared" si="2"/>
        <v>432895.23999999976</v>
      </c>
      <c r="L31" s="3">
        <v>432895.24</v>
      </c>
      <c r="M31" s="3">
        <f t="shared" si="2"/>
        <v>519464.5</v>
      </c>
    </row>
    <row r="32" spans="3:13" ht="12.75">
      <c r="C32" s="1"/>
      <c r="D32" s="1"/>
      <c r="E32" s="1"/>
      <c r="F32" s="1"/>
      <c r="G32" s="1"/>
      <c r="H32" s="1"/>
      <c r="I32" s="1"/>
      <c r="J32" s="1"/>
      <c r="K32" s="2"/>
      <c r="L32" s="2"/>
      <c r="M32" s="5"/>
    </row>
    <row r="33" spans="1:13" ht="12.75">
      <c r="A33" s="19" t="s">
        <v>13</v>
      </c>
      <c r="B33" s="2"/>
      <c r="C33" s="5"/>
      <c r="D33" s="5"/>
      <c r="E33" s="5">
        <v>296310.05</v>
      </c>
      <c r="F33" s="5"/>
      <c r="G33" s="5">
        <f>457832.39-12.85</f>
        <v>457819.54000000004</v>
      </c>
      <c r="H33" s="5">
        <f>601017.58-12.85-78</f>
        <v>600926.73</v>
      </c>
      <c r="I33" s="8"/>
      <c r="J33" s="8">
        <f>628363.6-12.85-78</f>
        <v>628272.75</v>
      </c>
      <c r="K33" s="5">
        <f>732226.94-123.5-16.91</f>
        <v>732086.5299999999</v>
      </c>
      <c r="L33" s="5"/>
      <c r="M33" s="5">
        <f>879920.6-123.5-16.91</f>
        <v>879780.19</v>
      </c>
    </row>
    <row r="34" spans="1:15" ht="12.75">
      <c r="A34" s="20" t="s">
        <v>18</v>
      </c>
      <c r="B34" s="12"/>
      <c r="C34" s="5"/>
      <c r="D34" s="5">
        <v>94959.99</v>
      </c>
      <c r="E34" s="5">
        <v>94847.84</v>
      </c>
      <c r="F34" s="5">
        <v>163117.41</v>
      </c>
      <c r="G34" s="5">
        <v>109882.13</v>
      </c>
      <c r="H34" s="5">
        <v>147577.19</v>
      </c>
      <c r="I34" s="5">
        <v>28190.32</v>
      </c>
      <c r="J34" s="5">
        <v>1440.84</v>
      </c>
      <c r="K34" s="16">
        <v>132686.94</v>
      </c>
      <c r="L34" s="16">
        <v>63534.49</v>
      </c>
      <c r="M34" s="16">
        <v>86060.21</v>
      </c>
      <c r="O34" s="13"/>
    </row>
    <row r="35" spans="11:13" ht="12.75">
      <c r="K35" s="14"/>
      <c r="L35" s="14"/>
      <c r="M35" s="15"/>
    </row>
    <row r="36" spans="1:13" ht="12.75">
      <c r="A36" s="19" t="s">
        <v>15</v>
      </c>
      <c r="B36" s="3"/>
      <c r="C36" s="4" t="e">
        <f aca="true" t="shared" si="3" ref="C36:M36">C31/C33*12</f>
        <v>#DIV/0!</v>
      </c>
      <c r="D36" s="4" t="e">
        <f t="shared" si="3"/>
        <v>#DIV/0!</v>
      </c>
      <c r="E36" s="4">
        <f t="shared" si="3"/>
        <v>17.790245049062634</v>
      </c>
      <c r="F36" s="4"/>
      <c r="G36" s="4">
        <f t="shared" si="3"/>
        <v>12.599313345166522</v>
      </c>
      <c r="H36" s="4">
        <f t="shared" si="3"/>
        <v>8.14207855257162</v>
      </c>
      <c r="I36" s="9"/>
      <c r="J36" s="9">
        <f t="shared" si="3"/>
        <v>7.785881147956836</v>
      </c>
      <c r="K36" s="4">
        <f t="shared" si="3"/>
        <v>7.0958044809265886</v>
      </c>
      <c r="L36" s="4"/>
      <c r="M36" s="4">
        <f t="shared" si="3"/>
        <v>7.085376632542728</v>
      </c>
    </row>
    <row r="37" spans="11:13" ht="12.75">
      <c r="K37" s="2"/>
      <c r="L37" s="2"/>
      <c r="M37" s="5"/>
    </row>
    <row r="38" spans="1:13" ht="12.75">
      <c r="A38" s="19" t="s">
        <v>16</v>
      </c>
      <c r="B38" s="3"/>
      <c r="C38" s="3">
        <v>196241.67</v>
      </c>
      <c r="D38" s="3">
        <v>548515.78</v>
      </c>
      <c r="E38" s="3">
        <v>432087.78</v>
      </c>
      <c r="F38" s="3"/>
      <c r="G38" s="3">
        <v>406690.87</v>
      </c>
      <c r="H38" s="3">
        <v>369728.6</v>
      </c>
      <c r="I38" s="7"/>
      <c r="J38" s="7"/>
      <c r="K38" s="5">
        <v>290729.12</v>
      </c>
      <c r="L38" s="5"/>
      <c r="M38" s="5">
        <v>389402.31</v>
      </c>
    </row>
  </sheetData>
  <mergeCells count="3">
    <mergeCell ref="F3:F29"/>
    <mergeCell ref="I3:I29"/>
    <mergeCell ref="L3:L29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gestion1</dc:creator>
  <cp:keywords/>
  <dc:description/>
  <cp:lastModifiedBy>gestion1</cp:lastModifiedBy>
  <cp:lastPrinted>2006-12-08T16:03:36Z</cp:lastPrinted>
  <dcterms:created xsi:type="dcterms:W3CDTF">2006-09-12T10:20:52Z</dcterms:created>
  <dcterms:modified xsi:type="dcterms:W3CDTF">2006-12-08T16:08:21Z</dcterms:modified>
  <cp:category/>
  <cp:version/>
  <cp:contentType/>
  <cp:contentStatus/>
</cp:coreProperties>
</file>