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6570" tabRatio="992" activeTab="8"/>
  </bookViews>
  <sheets>
    <sheet name="élec04" sheetId="1" r:id="rId1"/>
    <sheet name="gaz04" sheetId="2" r:id="rId2"/>
    <sheet name="gaz" sheetId="3" r:id="rId3"/>
    <sheet name="élec" sheetId="4" r:id="rId4"/>
    <sheet name="eau" sheetId="5" r:id="rId5"/>
    <sheet name="eau04" sheetId="6" r:id="rId6"/>
    <sheet name="eau05" sheetId="7" r:id="rId7"/>
    <sheet name="gaz05" sheetId="8" r:id="rId8"/>
    <sheet name="élec06" sheetId="9" r:id="rId9"/>
    <sheet name="élec05" sheetId="10" r:id="rId10"/>
    <sheet name="GAZ06" sheetId="11" r:id="rId11"/>
  </sheets>
  <definedNames/>
  <calcPr fullCalcOnLoad="1"/>
</workbook>
</file>

<file path=xl/sharedStrings.xml><?xml version="1.0" encoding="utf-8"?>
<sst xmlns="http://schemas.openxmlformats.org/spreadsheetml/2006/main" count="325" uniqueCount="121">
  <si>
    <t>Mois</t>
  </si>
  <si>
    <t>Différence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</si>
  <si>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</si>
  <si>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</si>
  <si>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</si>
  <si>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</si>
  <si>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</si>
  <si>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</si>
  <si>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</si>
  <si>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</si>
  <si>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OCTOBRE</t>
  </si>
  <si>
    <t>SEPTEMBRE</t>
  </si>
  <si>
    <t>NOVEMBRE</t>
  </si>
  <si>
    <t>DECEMBRE</t>
  </si>
  <si>
    <t>TOTAL</t>
  </si>
  <si>
    <t xml:space="preserve">Bâtiments </t>
  </si>
  <si>
    <t xml:space="preserve">Self </t>
  </si>
  <si>
    <t xml:space="preserve">Bâtiment </t>
  </si>
  <si>
    <t>Factures 2002</t>
  </si>
  <si>
    <t>EAU</t>
  </si>
  <si>
    <t>1er</t>
  </si>
  <si>
    <t>semestre</t>
  </si>
  <si>
    <t>2ème</t>
  </si>
  <si>
    <t>Compteur 88BE004276</t>
  </si>
  <si>
    <t>Consommation</t>
  </si>
  <si>
    <t xml:space="preserve">Volume estimé : </t>
  </si>
  <si>
    <t xml:space="preserve">Facture : </t>
  </si>
  <si>
    <t xml:space="preserve">Volume relevé : </t>
  </si>
  <si>
    <t>Compteur 89 AKM25702</t>
  </si>
  <si>
    <t>estimation</t>
  </si>
  <si>
    <t>KWH</t>
  </si>
  <si>
    <t>Factures</t>
  </si>
  <si>
    <t>Bâtiments compteur  n°10 3161</t>
  </si>
  <si>
    <t>Self compteur n° 030451</t>
  </si>
  <si>
    <t>Bâtiments</t>
  </si>
  <si>
    <t>Self</t>
  </si>
  <si>
    <t>devient : ZZWPE015885</t>
  </si>
  <si>
    <t>totale</t>
  </si>
  <si>
    <t>A partir du 17/05/02 changement de compteur</t>
  </si>
  <si>
    <t>devient : D02TG032087</t>
  </si>
  <si>
    <t>Relevé des factures de gaz pour l'année 2003</t>
  </si>
  <si>
    <t>Total 2002€</t>
  </si>
  <si>
    <t>Total 2003 €</t>
  </si>
  <si>
    <t>Total 2003 kwh</t>
  </si>
  <si>
    <t>Relevé des factures d'électricité pour l'année 2003</t>
  </si>
  <si>
    <t>Relevé des factures d'eau pour l'année 2003</t>
  </si>
  <si>
    <t>Volume estimé : 1 815 m3</t>
  </si>
  <si>
    <t>à : 2, 324 € ttc</t>
  </si>
  <si>
    <t>906 m3</t>
  </si>
  <si>
    <t>2, 349 € ttc</t>
  </si>
  <si>
    <t>Factures 2003</t>
  </si>
  <si>
    <t>4 429 m3</t>
  </si>
  <si>
    <t>5 441 m3</t>
  </si>
  <si>
    <t xml:space="preserve">Prix moyen du m3 d'eau en 2003 : 2,319 € </t>
  </si>
  <si>
    <t>à 2,293 € ttc</t>
  </si>
  <si>
    <t>à 2,316 € ttc</t>
  </si>
  <si>
    <t>Prix moyen du kwh en 2003 : 34378,55 € : 329516 kwh = 0,104 €</t>
  </si>
  <si>
    <t>Prix moyen du kwh/gaz = 41 344,66 € : 1 316 327 kwh = 0,0314 € en 2003</t>
  </si>
  <si>
    <t>Relevé des factures de gaz pour l'année 2004</t>
  </si>
  <si>
    <t>Bâtiments 0300</t>
  </si>
  <si>
    <t>Total 2004 kwh</t>
  </si>
  <si>
    <t>Total 2003€</t>
  </si>
  <si>
    <t>Total 2004 €</t>
  </si>
  <si>
    <t>Bâtiments 0200 cpt2636</t>
  </si>
  <si>
    <t>Self compteur n° 030451 8030</t>
  </si>
  <si>
    <t>Self 8030 Cpt0025</t>
  </si>
  <si>
    <t>Relevé des factures d'électricité pour l'année 2004</t>
  </si>
  <si>
    <t>Relevé des factures d'eau pour l'année 2004</t>
  </si>
  <si>
    <t>Facture : 4788,04 €</t>
  </si>
  <si>
    <t>Facture : 1831,19 €</t>
  </si>
  <si>
    <t>Factures 2004</t>
  </si>
  <si>
    <t>à : 2, 618€ ttc</t>
  </si>
  <si>
    <t>2,6498 € TTC</t>
  </si>
  <si>
    <t>682 m3</t>
  </si>
  <si>
    <t>à 2,5788 € TTC</t>
  </si>
  <si>
    <t>700 m3</t>
  </si>
  <si>
    <t>1618 m3</t>
  </si>
  <si>
    <t>Facture : 4 209,62 €</t>
  </si>
  <si>
    <t>Facture : 1 829,68 €</t>
  </si>
  <si>
    <t>4429 M3</t>
  </si>
  <si>
    <t xml:space="preserve">Prix moyen du m3 d'eau en 2004 : 2,628€ </t>
  </si>
  <si>
    <t>Prix moyen du kwh/gaz = 41 607,99 €  : 1 378 509 kwh = 0,0301 € en 2004</t>
  </si>
  <si>
    <t>Prix moyen du kwh en 2004 : 34662,92 € : 324818kwh = 0,1067 €</t>
  </si>
  <si>
    <t>TOTAL  CONSOMMATION : 4815 m3</t>
  </si>
  <si>
    <t>2,31€ le m3 en 2003</t>
  </si>
  <si>
    <t>Bâtiments SG cpt 2636</t>
  </si>
  <si>
    <t>Self Cpt 0025</t>
  </si>
  <si>
    <t>Relevé des factures de gaz pour l'année 2005</t>
  </si>
  <si>
    <t>Total 2005 kwh</t>
  </si>
  <si>
    <t>Total 2005 €</t>
  </si>
  <si>
    <t>Total 2004€</t>
  </si>
  <si>
    <t>Relevé des factures d'eau pour l'année 2005</t>
  </si>
  <si>
    <t>Factures 2005</t>
  </si>
  <si>
    <t>TOTAL  CONSOMMATION :  m3</t>
  </si>
  <si>
    <t>S,G, compteur  n°10 3161</t>
  </si>
  <si>
    <t>669 m3</t>
  </si>
  <si>
    <t>Facture :1913,55  €</t>
  </si>
  <si>
    <t>Volume estimé  :1566  m3</t>
  </si>
  <si>
    <t>Facture : 4410,87  €</t>
  </si>
  <si>
    <t xml:space="preserve"> </t>
  </si>
  <si>
    <t>à 2,860 € TTC le m3</t>
  </si>
  <si>
    <t>à :2,816 € ttc</t>
  </si>
  <si>
    <t>1191 m3</t>
  </si>
  <si>
    <t xml:space="preserve">Facture : 3332,23 €  </t>
  </si>
  <si>
    <t>à 2,797 € TTC</t>
  </si>
  <si>
    <t>Volume relevé :235 m3</t>
  </si>
  <si>
    <t>à 2,872€ TTC</t>
  </si>
  <si>
    <t>Facture  : 675,15  €</t>
  </si>
  <si>
    <t xml:space="preserve">Prix moyen du m3 d'eau en 2005 : 2,822€ </t>
  </si>
  <si>
    <t xml:space="preserve">Prix moyen du kwh/gaz = </t>
  </si>
  <si>
    <t>47 478,63 : 1 385 803 = 0,034 € en 2005</t>
  </si>
  <si>
    <t>Relevé des factures d'électricité pour l'année 2005</t>
  </si>
  <si>
    <t>Prix moyen du kwh en 2004 : 34544,48 € : 325830kwh = 0,1060 €</t>
  </si>
  <si>
    <t>Relevé des factures d'électricité pour l'année 2006</t>
  </si>
  <si>
    <t>Total 2006 €</t>
  </si>
  <si>
    <t>Total 2005</t>
  </si>
  <si>
    <t>Total 2006 kwh</t>
  </si>
  <si>
    <t xml:space="preserve">Total 2006 </t>
  </si>
  <si>
    <t>Différence mensuelle</t>
  </si>
  <si>
    <t>Différence totale</t>
  </si>
  <si>
    <t>Total 2004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</si>
</sst>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;[Red]\-#,##0.00\ [$€-1]"/>
    <numFmt numFmtId="173" formatCode="_-* #,##0.00\ [$€-1]_-;\-* #,##0.00\ [$€-1]_-;_-* &quot;-&quot;??\ [$€-1]_-"/>
    <numFmt numFmtId="174" formatCode="#,##0.00\ [$€-1]"/>
    <numFmt numFmtId="175" formatCode="#,##0\ [$€-1];[Red]\-#,##0\ [$€-1]"/>
    <numFmt numFmtId="176" formatCode="0.000"/>
    <numFmt numFmtId="177" formatCode="#,##0.00_ ;[Red]\-#,##0.00\ "/>
    <numFmt numFmtId="178" formatCode="#,##0.000\ &quot;€&quot;"/>
    <numFmt numFmtId="179" formatCode="#,##0.00\ &quot;€&quot;"/>
    <numFmt numFmtId="180" formatCode="#,##0.000\ _€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172" fontId="0" fillId="0" borderId="7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9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15" applyNumberFormat="1" applyBorder="1" applyAlignment="1">
      <alignment horizontal="right"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2" xfId="15" applyNumberFormat="1" applyFon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7" xfId="0" applyNumberFormat="1" applyBorder="1" applyAlignment="1">
      <alignment/>
    </xf>
    <xf numFmtId="0" fontId="0" fillId="0" borderId="5" xfId="0" applyNumberFormat="1" applyBorder="1" applyAlignment="1">
      <alignment/>
    </xf>
    <xf numFmtId="174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172" fontId="0" fillId="0" borderId="2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11" xfId="0" applyBorder="1" applyAlignment="1">
      <alignment horizontal="right"/>
    </xf>
    <xf numFmtId="172" fontId="0" fillId="0" borderId="3" xfId="0" applyNumberFormat="1" applyBorder="1" applyAlignment="1">
      <alignment horizontal="right"/>
    </xf>
    <xf numFmtId="3" fontId="0" fillId="0" borderId="3" xfId="15" applyNumberFormat="1" applyFont="1" applyBorder="1" applyAlignment="1">
      <alignment horizontal="right"/>
    </xf>
    <xf numFmtId="8" fontId="0" fillId="0" borderId="7" xfId="0" applyNumberFormat="1" applyBorder="1" applyAlignment="1">
      <alignment/>
    </xf>
    <xf numFmtId="3" fontId="0" fillId="0" borderId="4" xfId="15" applyNumberFormat="1" applyFont="1" applyBorder="1" applyAlignment="1">
      <alignment horizontal="right"/>
    </xf>
    <xf numFmtId="8" fontId="0" fillId="0" borderId="9" xfId="0" applyNumberFormat="1" applyBorder="1" applyAlignment="1">
      <alignment/>
    </xf>
    <xf numFmtId="3" fontId="0" fillId="0" borderId="4" xfId="0" applyNumberFormat="1" applyBorder="1" applyAlignment="1">
      <alignment/>
    </xf>
    <xf numFmtId="8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74" fontId="0" fillId="0" borderId="4" xfId="0" applyNumberFormat="1" applyBorder="1" applyAlignment="1">
      <alignment horizontal="right"/>
    </xf>
    <xf numFmtId="8" fontId="0" fillId="0" borderId="9" xfId="0" applyNumberFormat="1" applyBorder="1" applyAlignment="1">
      <alignment horizontal="center"/>
    </xf>
    <xf numFmtId="8" fontId="0" fillId="0" borderId="9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1" xfId="15" applyNumberFormat="1" applyFont="1" applyBorder="1" applyAlignment="1">
      <alignment horizontal="center"/>
    </xf>
    <xf numFmtId="1" fontId="0" fillId="0" borderId="3" xfId="15" applyNumberFormat="1" applyBorder="1" applyAlignment="1">
      <alignment horizontal="right"/>
    </xf>
    <xf numFmtId="1" fontId="0" fillId="0" borderId="2" xfId="15" applyNumberFormat="1" applyBorder="1" applyAlignment="1">
      <alignment horizontal="right"/>
    </xf>
    <xf numFmtId="1" fontId="0" fillId="0" borderId="4" xfId="15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1" xfId="15" applyNumberFormat="1" applyFont="1" applyBorder="1" applyAlignment="1">
      <alignment horizontal="center"/>
    </xf>
    <xf numFmtId="1" fontId="0" fillId="0" borderId="3" xfId="15" applyNumberFormat="1" applyBorder="1" applyAlignment="1">
      <alignment horizontal="right"/>
    </xf>
    <xf numFmtId="1" fontId="0" fillId="0" borderId="2" xfId="15" applyNumberFormat="1" applyBorder="1" applyAlignment="1">
      <alignment horizontal="right"/>
    </xf>
    <xf numFmtId="1" fontId="0" fillId="0" borderId="4" xfId="15" applyNumberFormat="1" applyBorder="1" applyAlignment="1">
      <alignment horizontal="right"/>
    </xf>
    <xf numFmtId="0" fontId="0" fillId="0" borderId="2" xfId="15" applyNumberFormat="1" applyFont="1" applyBorder="1" applyAlignment="1">
      <alignment horizontal="center"/>
    </xf>
    <xf numFmtId="3" fontId="0" fillId="0" borderId="3" xfId="15" applyNumberFormat="1" applyFont="1" applyBorder="1" applyAlignment="1">
      <alignment horizontal="right"/>
    </xf>
    <xf numFmtId="0" fontId="0" fillId="0" borderId="2" xfId="15" applyNumberFormat="1" applyBorder="1" applyAlignment="1">
      <alignment horizontal="right"/>
    </xf>
    <xf numFmtId="3" fontId="0" fillId="0" borderId="4" xfId="15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74" fontId="0" fillId="0" borderId="7" xfId="0" applyNumberFormat="1" applyBorder="1" applyAlignment="1">
      <alignment/>
    </xf>
    <xf numFmtId="8" fontId="0" fillId="0" borderId="4" xfId="0" applyNumberFormat="1" applyBorder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80" fontId="0" fillId="0" borderId="1" xfId="0" applyNumberFormat="1" applyBorder="1" applyAlignment="1">
      <alignment horizontal="center"/>
    </xf>
    <xf numFmtId="180" fontId="0" fillId="0" borderId="7" xfId="0" applyNumberFormat="1" applyBorder="1" applyAlignment="1">
      <alignment/>
    </xf>
    <xf numFmtId="180" fontId="0" fillId="0" borderId="5" xfId="0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4" xfId="0" applyNumberFormat="1" applyBorder="1" applyAlignment="1">
      <alignment/>
    </xf>
    <xf numFmtId="0" fontId="0" fillId="0" borderId="1" xfId="0" applyFill="1" applyBorder="1" applyAlignment="1">
      <alignment horizontal="center" wrapText="1"/>
    </xf>
    <xf numFmtId="173" fontId="0" fillId="0" borderId="1" xfId="15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4" fontId="0" fillId="0" borderId="6" xfId="0" applyNumberFormat="1" applyBorder="1" applyAlignment="1">
      <alignment/>
    </xf>
    <xf numFmtId="174" fontId="0" fillId="0" borderId="8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38"/>
  <sheetViews>
    <sheetView workbookViewId="0" topLeftCell="A1">
      <selection activeCell="A2" sqref="A2:A3"/>
    </sheetView>
  </sheetViews>
  <sheetFormatPr defaultColWidth="11.421875" defaultRowHeight="12.75"/>
  <cols>
    <col min="1" max="1" width="10.140625" style="0" customWidth="1"/>
    <col min="2" max="2" width="12.00390625" style="37" customWidth="1"/>
    <col min="3" max="3" width="15.28125" style="0" customWidth="1"/>
    <col min="4" max="4" width="11.28125" style="0" customWidth="1"/>
    <col min="5" max="5" width="15.28125" style="0" customWidth="1"/>
    <col min="6" max="6" width="14.00390625" style="0" customWidth="1"/>
    <col min="7" max="7" width="12.28125" style="0" customWidth="1"/>
    <col min="8" max="8" width="12.421875" style="0" customWidth="1"/>
    <col min="9" max="9" width="12.57421875" style="0" customWidth="1"/>
  </cols>
  <sheetData>
    <row r="1" ht="0.75" customHeight="1"/>
    <row r="4" ht="12" customHeight="1"/>
    <row r="5" ht="12.75" hidden="1"/>
    <row r="6" ht="12.75" hidden="1"/>
    <row r="7" ht="12.75" hidden="1"/>
    <row r="8" spans="1:4" ht="12.75">
      <c r="A8" s="14" t="s">
        <v>66</v>
      </c>
      <c r="B8" s="38"/>
      <c r="C8" s="14"/>
      <c r="D8" s="14"/>
    </row>
    <row r="10" spans="1:9" ht="12.75">
      <c r="A10" s="1" t="s">
        <v>0</v>
      </c>
      <c r="B10" s="99" t="s">
        <v>63</v>
      </c>
      <c r="C10" s="100"/>
      <c r="D10" s="99" t="s">
        <v>65</v>
      </c>
      <c r="E10" s="100"/>
      <c r="F10" s="49" t="s">
        <v>60</v>
      </c>
      <c r="G10" s="49" t="s">
        <v>62</v>
      </c>
      <c r="H10" s="49" t="s">
        <v>61</v>
      </c>
      <c r="I10" s="23" t="s">
        <v>1</v>
      </c>
    </row>
    <row r="11" spans="1:9" ht="12.75">
      <c r="A11" s="8"/>
      <c r="B11" s="78" t="s">
        <v>30</v>
      </c>
      <c r="C11" s="44" t="s">
        <v>31</v>
      </c>
      <c r="D11" s="32" t="s">
        <v>30</v>
      </c>
      <c r="E11" s="44" t="s">
        <v>31</v>
      </c>
      <c r="F11" s="21"/>
      <c r="G11" s="29"/>
      <c r="H11" s="2"/>
      <c r="I11" s="3"/>
    </row>
    <row r="12" spans="1:9" ht="12.75">
      <c r="A12" s="9" t="s">
        <v>2</v>
      </c>
      <c r="B12" s="79">
        <v>21129</v>
      </c>
      <c r="C12" s="55">
        <v>3083.01</v>
      </c>
      <c r="D12" s="40">
        <v>8864</v>
      </c>
      <c r="E12" s="55">
        <v>1469.31</v>
      </c>
      <c r="F12" s="41">
        <f>B12+D12</f>
        <v>29993</v>
      </c>
      <c r="G12" s="30">
        <f>C12+E12</f>
        <v>4552.32</v>
      </c>
      <c r="H12" s="16">
        <v>5305.94</v>
      </c>
      <c r="I12" s="17">
        <f>G12-H12</f>
        <v>-753.6199999999999</v>
      </c>
    </row>
    <row r="13" spans="1:9" ht="12.75">
      <c r="A13" s="8"/>
      <c r="B13" s="80"/>
      <c r="C13" s="43"/>
      <c r="D13" s="21"/>
      <c r="E13" s="43"/>
      <c r="F13" s="46"/>
      <c r="G13" s="29"/>
      <c r="H13" s="2"/>
      <c r="I13" s="3"/>
    </row>
    <row r="14" spans="1:9" ht="12.75">
      <c r="A14" s="9" t="s">
        <v>3</v>
      </c>
      <c r="B14" s="79">
        <v>19121</v>
      </c>
      <c r="C14" s="55">
        <v>2816.32</v>
      </c>
      <c r="D14" s="40">
        <v>9519</v>
      </c>
      <c r="E14" s="55">
        <v>1548.44</v>
      </c>
      <c r="F14" s="41">
        <v>39746</v>
      </c>
      <c r="G14" s="30">
        <f>C14+E14</f>
        <v>4364.76</v>
      </c>
      <c r="H14" s="16">
        <v>5687.68</v>
      </c>
      <c r="I14" s="17">
        <f>G14-H14</f>
        <v>-1322.92</v>
      </c>
    </row>
    <row r="15" spans="1:9" ht="12.75">
      <c r="A15" s="8"/>
      <c r="B15" s="80"/>
      <c r="C15" s="43"/>
      <c r="D15" s="21"/>
      <c r="E15" s="43"/>
      <c r="F15" s="46"/>
      <c r="G15" s="29"/>
      <c r="H15" s="2"/>
      <c r="I15" s="3"/>
    </row>
    <row r="16" spans="1:9" ht="12.75">
      <c r="A16" s="9" t="s">
        <v>4</v>
      </c>
      <c r="B16" s="79">
        <v>24529</v>
      </c>
      <c r="C16" s="55">
        <v>3546.69</v>
      </c>
      <c r="D16" s="40">
        <v>14821</v>
      </c>
      <c r="E16" s="55">
        <v>2258.67</v>
      </c>
      <c r="F16" s="41">
        <f>B16+D16</f>
        <v>39350</v>
      </c>
      <c r="G16" s="30">
        <f>C16+E16</f>
        <v>5805.360000000001</v>
      </c>
      <c r="H16" s="16">
        <v>3749.1</v>
      </c>
      <c r="I16" s="17">
        <f>G16-H16</f>
        <v>2056.2600000000007</v>
      </c>
    </row>
    <row r="17" spans="1:9" ht="12.75">
      <c r="A17" s="8"/>
      <c r="B17" s="80"/>
      <c r="C17" s="43"/>
      <c r="D17" s="21"/>
      <c r="E17" s="43"/>
      <c r="F17" s="47"/>
      <c r="G17" s="29"/>
      <c r="H17" s="2"/>
      <c r="I17" s="2"/>
    </row>
    <row r="18" spans="1:10" ht="12.75">
      <c r="A18" s="10" t="s">
        <v>5</v>
      </c>
      <c r="B18" s="81">
        <v>17491</v>
      </c>
      <c r="C18" s="57">
        <v>1688.55</v>
      </c>
      <c r="D18" s="41">
        <v>7402</v>
      </c>
      <c r="E18" s="57">
        <v>951.44</v>
      </c>
      <c r="F18" s="41">
        <f>B18+D18</f>
        <v>24893</v>
      </c>
      <c r="G18" s="31">
        <f>C18+E18</f>
        <v>2639.99</v>
      </c>
      <c r="H18" s="17">
        <v>2954.18</v>
      </c>
      <c r="I18" s="17">
        <f>G18-H18</f>
        <v>-314.19000000000005</v>
      </c>
      <c r="J18" s="18"/>
    </row>
    <row r="19" spans="1:9" ht="12.75">
      <c r="A19" s="9"/>
      <c r="B19" s="46"/>
      <c r="C19" s="42"/>
      <c r="D19" s="20"/>
      <c r="E19" s="42"/>
      <c r="F19" s="47"/>
      <c r="G19" s="30"/>
      <c r="H19" s="16"/>
      <c r="I19" s="2"/>
    </row>
    <row r="20" spans="1:9" ht="12.75">
      <c r="A20" s="10" t="s">
        <v>6</v>
      </c>
      <c r="B20" s="41">
        <v>20849</v>
      </c>
      <c r="C20" s="57">
        <v>1023.34</v>
      </c>
      <c r="D20" s="41">
        <v>9857</v>
      </c>
      <c r="E20" s="57">
        <v>630.41</v>
      </c>
      <c r="F20" s="58">
        <f>B20+D20</f>
        <v>30706</v>
      </c>
      <c r="G20" s="31">
        <f>C20+E20</f>
        <v>1653.75</v>
      </c>
      <c r="H20" s="17">
        <v>1210.53</v>
      </c>
      <c r="I20" s="31">
        <f>G20-H20</f>
        <v>443.22</v>
      </c>
    </row>
    <row r="21" spans="1:9" ht="12.75">
      <c r="A21" s="9"/>
      <c r="B21" s="46"/>
      <c r="C21" s="42"/>
      <c r="D21" s="20"/>
      <c r="E21" s="42"/>
      <c r="F21" s="34"/>
      <c r="G21" s="30"/>
      <c r="H21" s="3"/>
      <c r="I21" s="2"/>
    </row>
    <row r="22" spans="1:9" ht="12.75">
      <c r="A22" s="10" t="s">
        <v>7</v>
      </c>
      <c r="B22" s="41">
        <v>18895</v>
      </c>
      <c r="C22" s="57">
        <v>943.95</v>
      </c>
      <c r="D22" s="41">
        <v>10077</v>
      </c>
      <c r="E22" s="57">
        <v>637.32</v>
      </c>
      <c r="F22" s="58">
        <f>B22+D22</f>
        <v>28972</v>
      </c>
      <c r="G22" s="31">
        <f>C22+E22</f>
        <v>1581.27</v>
      </c>
      <c r="H22" s="17">
        <v>1240.39</v>
      </c>
      <c r="I22" s="31">
        <f>G22-H22</f>
        <v>340.8799999999999</v>
      </c>
    </row>
    <row r="23" spans="1:9" ht="12.75">
      <c r="A23" s="9"/>
      <c r="B23" s="46"/>
      <c r="C23" s="42"/>
      <c r="D23" s="20"/>
      <c r="E23" s="42"/>
      <c r="F23" s="3"/>
      <c r="G23" s="29"/>
      <c r="H23" s="3"/>
      <c r="I23" s="3"/>
    </row>
    <row r="24" spans="1:9" ht="12.75">
      <c r="A24" s="10" t="s">
        <v>8</v>
      </c>
      <c r="B24" s="45">
        <v>9772</v>
      </c>
      <c r="C24" s="57">
        <v>597.59</v>
      </c>
      <c r="D24" s="22">
        <v>4829</v>
      </c>
      <c r="E24" s="57">
        <v>433.7</v>
      </c>
      <c r="F24" s="4"/>
      <c r="G24" s="31">
        <f>C24+E24</f>
        <v>1031.29</v>
      </c>
      <c r="H24" s="17">
        <v>1028.57</v>
      </c>
      <c r="I24" s="31">
        <f>G24-H24</f>
        <v>2.7200000000000273</v>
      </c>
    </row>
    <row r="25" spans="1:9" ht="12.75">
      <c r="A25" s="9"/>
      <c r="B25" s="46"/>
      <c r="C25" s="42"/>
      <c r="D25" s="20"/>
      <c r="E25" s="42"/>
      <c r="F25" s="3"/>
      <c r="G25" s="29"/>
      <c r="H25" s="3"/>
      <c r="I25" s="2"/>
    </row>
    <row r="26" spans="1:9" ht="12.75">
      <c r="A26" s="10" t="s">
        <v>9</v>
      </c>
      <c r="B26" s="45">
        <v>4808</v>
      </c>
      <c r="C26" s="57">
        <v>408.38</v>
      </c>
      <c r="D26" s="22">
        <v>2277</v>
      </c>
      <c r="E26" s="57">
        <v>335.45</v>
      </c>
      <c r="F26" s="4">
        <f>B26+D26</f>
        <v>7085</v>
      </c>
      <c r="G26" s="31">
        <f>C26+E26</f>
        <v>743.8299999999999</v>
      </c>
      <c r="H26" s="17">
        <v>758.57</v>
      </c>
      <c r="I26" s="30">
        <f>G26-H26</f>
        <v>-14.740000000000123</v>
      </c>
    </row>
    <row r="27" spans="1:9" ht="12.75">
      <c r="A27" s="9"/>
      <c r="B27" s="46"/>
      <c r="C27" s="42"/>
      <c r="D27" s="20"/>
      <c r="E27" s="7"/>
      <c r="F27" s="3"/>
      <c r="G27" s="30"/>
      <c r="H27" s="2"/>
      <c r="I27" s="2"/>
    </row>
    <row r="28" spans="1:9" ht="12.75">
      <c r="A28" s="10" t="s">
        <v>11</v>
      </c>
      <c r="B28" s="41">
        <v>13985</v>
      </c>
      <c r="C28" s="57">
        <v>760.16</v>
      </c>
      <c r="D28" s="22">
        <v>8154</v>
      </c>
      <c r="E28" s="57">
        <v>563.45</v>
      </c>
      <c r="F28" s="48">
        <f>B28+D28</f>
        <v>22139</v>
      </c>
      <c r="G28" s="31">
        <f>C28+E28</f>
        <v>1323.6100000000001</v>
      </c>
      <c r="H28" s="17">
        <v>1318.52</v>
      </c>
      <c r="I28" s="31">
        <f>G28-H28</f>
        <v>5.0900000000001455</v>
      </c>
    </row>
    <row r="29" spans="1:9" ht="12.75">
      <c r="A29" s="9"/>
      <c r="B29" s="40"/>
      <c r="C29" s="55"/>
      <c r="D29" s="20"/>
      <c r="E29" s="7"/>
      <c r="F29" s="2"/>
      <c r="G29" s="30"/>
      <c r="H29" s="3"/>
      <c r="I29" s="3"/>
    </row>
    <row r="30" spans="1:9" ht="12.75">
      <c r="A30" s="10" t="s">
        <v>10</v>
      </c>
      <c r="B30" s="41">
        <v>21110</v>
      </c>
      <c r="C30" s="57">
        <v>1035.51</v>
      </c>
      <c r="D30" s="41">
        <v>11057</v>
      </c>
      <c r="E30" s="57">
        <v>677.08</v>
      </c>
      <c r="F30" s="58">
        <f>B30+D30</f>
        <v>32167</v>
      </c>
      <c r="G30" s="31">
        <f>C30+E30</f>
        <v>1712.5900000000001</v>
      </c>
      <c r="H30" s="17">
        <v>1857.01</v>
      </c>
      <c r="I30" s="30">
        <f>G30-H30</f>
        <v>-144.41999999999985</v>
      </c>
    </row>
    <row r="31" spans="1:9" ht="12.75">
      <c r="A31" s="9"/>
      <c r="B31" s="46"/>
      <c r="C31" s="7"/>
      <c r="D31" s="20"/>
      <c r="E31" s="7"/>
      <c r="F31" s="2"/>
      <c r="G31" s="3"/>
      <c r="H31" s="3"/>
      <c r="I31" s="2"/>
    </row>
    <row r="32" spans="1:9" ht="12.75">
      <c r="A32" s="10" t="s">
        <v>12</v>
      </c>
      <c r="B32" s="41">
        <v>18257</v>
      </c>
      <c r="C32" s="57">
        <v>2203.4</v>
      </c>
      <c r="D32" s="22">
        <v>8189</v>
      </c>
      <c r="E32" s="57">
        <v>1137.42</v>
      </c>
      <c r="F32" s="58">
        <f>B32+D32</f>
        <v>26446</v>
      </c>
      <c r="G32" s="31">
        <f>C32+E32</f>
        <v>3340.82</v>
      </c>
      <c r="H32" s="17">
        <v>3364.23</v>
      </c>
      <c r="I32" s="30">
        <f>G32-H32</f>
        <v>-23.409999999999854</v>
      </c>
    </row>
    <row r="33" spans="1:9" ht="12.75">
      <c r="A33" s="9"/>
      <c r="B33" s="46"/>
      <c r="C33" s="7"/>
      <c r="D33" s="20"/>
      <c r="E33" s="7"/>
      <c r="F33" s="3"/>
      <c r="G33" s="3"/>
      <c r="H33" s="3"/>
      <c r="I33" s="3"/>
    </row>
    <row r="34" spans="1:9" ht="12.75">
      <c r="A34" s="10" t="s">
        <v>13</v>
      </c>
      <c r="B34" s="41">
        <v>27328</v>
      </c>
      <c r="C34" s="57">
        <v>3935.05</v>
      </c>
      <c r="D34" s="41">
        <v>12498</v>
      </c>
      <c r="E34" s="57">
        <v>1978.28</v>
      </c>
      <c r="F34" s="35">
        <f>B34+D34</f>
        <v>39826</v>
      </c>
      <c r="G34" s="31">
        <f>C34+E34</f>
        <v>5913.33</v>
      </c>
      <c r="H34" s="17">
        <v>5903.83</v>
      </c>
      <c r="I34" s="31">
        <f>G34-H34</f>
        <v>9.5</v>
      </c>
    </row>
    <row r="35" spans="1:9" ht="12.75">
      <c r="A35" s="13"/>
      <c r="B35" s="47"/>
      <c r="C35" s="5"/>
      <c r="D35" s="21"/>
      <c r="E35" s="5"/>
      <c r="F35" s="2"/>
      <c r="G35" s="3"/>
      <c r="H35" s="2"/>
      <c r="I35" s="3"/>
    </row>
    <row r="36" spans="1:9" ht="12.75">
      <c r="A36" s="13"/>
      <c r="B36" s="46"/>
      <c r="C36" s="7"/>
      <c r="D36" s="40"/>
      <c r="E36" s="7"/>
      <c r="F36" s="48"/>
      <c r="G36" s="30"/>
      <c r="H36" s="16"/>
      <c r="I36" s="30"/>
    </row>
    <row r="37" spans="1:9" ht="12.75">
      <c r="A37" s="10" t="s">
        <v>14</v>
      </c>
      <c r="B37" s="41">
        <f aca="true" t="shared" si="0" ref="B37:H37">SUM(B12:B34)</f>
        <v>217274</v>
      </c>
      <c r="C37" s="63">
        <f t="shared" si="0"/>
        <v>22041.95</v>
      </c>
      <c r="D37" s="41">
        <f t="shared" si="0"/>
        <v>107544</v>
      </c>
      <c r="E37" s="63">
        <f t="shared" si="0"/>
        <v>12620.970000000001</v>
      </c>
      <c r="F37" s="58">
        <f>SUM(B37+D37)</f>
        <v>324818</v>
      </c>
      <c r="G37" s="31">
        <f>SUM(C37+E37)</f>
        <v>34662.92</v>
      </c>
      <c r="H37" s="17">
        <f t="shared" si="0"/>
        <v>34378.549999999996</v>
      </c>
      <c r="I37" s="31">
        <f>G37-H37</f>
        <v>284.3700000000026</v>
      </c>
    </row>
    <row r="38" ht="12.75">
      <c r="A38" t="s">
        <v>82</v>
      </c>
    </row>
  </sheetData>
  <mergeCells count="2">
    <mergeCell ref="B10:C10"/>
    <mergeCell ref="D10:E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G35" sqref="G35"/>
    </sheetView>
  </sheetViews>
  <sheetFormatPr defaultColWidth="11.421875" defaultRowHeight="12.75"/>
  <cols>
    <col min="4" max="4" width="10.00390625" style="0" customWidth="1"/>
    <col min="5" max="5" width="10.57421875" style="0" customWidth="1"/>
    <col min="6" max="6" width="13.00390625" style="0" customWidth="1"/>
  </cols>
  <sheetData>
    <row r="2" spans="1:4" ht="12.75">
      <c r="A2" s="14" t="s">
        <v>111</v>
      </c>
      <c r="B2" s="14"/>
      <c r="C2" s="14"/>
      <c r="D2" s="14"/>
    </row>
    <row r="3" ht="12.75">
      <c r="B3" s="37"/>
    </row>
    <row r="4" spans="1:9" ht="12.75">
      <c r="A4" s="1" t="s">
        <v>0</v>
      </c>
      <c r="B4" s="99" t="s">
        <v>85</v>
      </c>
      <c r="C4" s="100"/>
      <c r="D4" s="99" t="s">
        <v>86</v>
      </c>
      <c r="E4" s="100"/>
      <c r="F4" s="49" t="s">
        <v>88</v>
      </c>
      <c r="G4" s="49" t="s">
        <v>89</v>
      </c>
      <c r="H4" s="49" t="s">
        <v>90</v>
      </c>
      <c r="I4" s="23" t="s">
        <v>1</v>
      </c>
    </row>
    <row r="5" spans="1:9" ht="12.75">
      <c r="A5" s="8"/>
      <c r="B5" s="78" t="s">
        <v>30</v>
      </c>
      <c r="C5" s="44" t="s">
        <v>31</v>
      </c>
      <c r="D5" s="32" t="s">
        <v>30</v>
      </c>
      <c r="E5" s="44" t="s">
        <v>31</v>
      </c>
      <c r="F5" s="21"/>
      <c r="G5" s="29"/>
      <c r="H5" s="2"/>
      <c r="I5" s="3"/>
    </row>
    <row r="6" spans="1:9" ht="12.75">
      <c r="A6" s="9" t="s">
        <v>2</v>
      </c>
      <c r="B6" s="79">
        <v>20440</v>
      </c>
      <c r="C6" s="55">
        <v>2973.98</v>
      </c>
      <c r="D6" s="40">
        <v>8688</v>
      </c>
      <c r="E6" s="55">
        <v>1447.68</v>
      </c>
      <c r="F6" s="41">
        <f>(B6+D6)</f>
        <v>29128</v>
      </c>
      <c r="G6" s="31">
        <f>(C6+E6)</f>
        <v>4421.66</v>
      </c>
      <c r="H6" s="16">
        <v>4552.32</v>
      </c>
      <c r="I6" s="17">
        <f>G6-H6</f>
        <v>-130.65999999999985</v>
      </c>
    </row>
    <row r="7" spans="1:9" ht="12.75">
      <c r="A7" s="8"/>
      <c r="B7" s="80"/>
      <c r="C7" s="43"/>
      <c r="D7" s="21"/>
      <c r="E7" s="43"/>
      <c r="F7" s="40"/>
      <c r="G7" s="30"/>
      <c r="H7" s="2"/>
      <c r="I7" s="3"/>
    </row>
    <row r="8" spans="1:9" ht="12.75">
      <c r="A8" s="9" t="s">
        <v>3</v>
      </c>
      <c r="B8" s="79">
        <v>23073</v>
      </c>
      <c r="C8" s="55">
        <v>3345.66</v>
      </c>
      <c r="D8" s="40">
        <v>12961</v>
      </c>
      <c r="E8" s="84">
        <v>2013.33</v>
      </c>
      <c r="F8" s="41">
        <f>(B8+D8)</f>
        <v>36034</v>
      </c>
      <c r="G8" s="31">
        <f>(C8+E8)</f>
        <v>5358.99</v>
      </c>
      <c r="H8" s="16">
        <v>4364.76</v>
      </c>
      <c r="I8" s="17">
        <f>G8-H8</f>
        <v>994.2299999999996</v>
      </c>
    </row>
    <row r="9" spans="1:9" ht="12.75">
      <c r="A9" s="8"/>
      <c r="B9" s="80"/>
      <c r="C9" s="43"/>
      <c r="D9" s="21"/>
      <c r="E9" s="43"/>
      <c r="F9" s="46"/>
      <c r="G9" s="29"/>
      <c r="H9" s="2"/>
      <c r="I9" s="3"/>
    </row>
    <row r="10" spans="1:9" ht="12.75">
      <c r="A10" s="9" t="s">
        <v>4</v>
      </c>
      <c r="B10" s="79">
        <v>21821</v>
      </c>
      <c r="C10" s="55">
        <v>3148.35</v>
      </c>
      <c r="D10" s="40">
        <v>12148</v>
      </c>
      <c r="E10" s="55">
        <v>1886.83</v>
      </c>
      <c r="F10" s="41">
        <f>(B10+D10)</f>
        <v>33969</v>
      </c>
      <c r="G10" s="31">
        <f>(C10+E10)</f>
        <v>5035.18</v>
      </c>
      <c r="H10" s="16">
        <v>5805.36</v>
      </c>
      <c r="I10" s="17">
        <f>G10-H10</f>
        <v>-770.1799999999994</v>
      </c>
    </row>
    <row r="11" spans="1:9" ht="12.75">
      <c r="A11" s="8"/>
      <c r="B11" s="80"/>
      <c r="C11" s="43"/>
      <c r="D11" s="21"/>
      <c r="E11" s="43"/>
      <c r="F11" s="40"/>
      <c r="G11" s="29"/>
      <c r="H11" s="2"/>
      <c r="I11" s="2"/>
    </row>
    <row r="12" spans="1:10" ht="12.75">
      <c r="A12" s="10" t="s">
        <v>5</v>
      </c>
      <c r="B12" s="81">
        <v>21314</v>
      </c>
      <c r="C12" s="57">
        <v>1823.94</v>
      </c>
      <c r="D12" s="41">
        <v>10751</v>
      </c>
      <c r="E12" s="57">
        <v>1115.43</v>
      </c>
      <c r="F12" s="41">
        <f>(B12+D12)</f>
        <v>32065</v>
      </c>
      <c r="G12" s="31">
        <f>(C12+E12)</f>
        <v>2939.37</v>
      </c>
      <c r="H12" s="17">
        <v>2639.99</v>
      </c>
      <c r="I12" s="17">
        <f>G12-H12</f>
        <v>299.3800000000001</v>
      </c>
      <c r="J12" s="18"/>
    </row>
    <row r="13" spans="1:9" ht="12.75">
      <c r="A13" s="9"/>
      <c r="B13" s="46"/>
      <c r="C13" s="42"/>
      <c r="D13" s="20"/>
      <c r="E13" s="42"/>
      <c r="F13" s="40"/>
      <c r="G13" s="30"/>
      <c r="H13" s="16"/>
      <c r="I13" s="2"/>
    </row>
    <row r="14" spans="1:9" ht="12.75">
      <c r="A14" s="10" t="s">
        <v>6</v>
      </c>
      <c r="B14" s="41">
        <v>16206</v>
      </c>
      <c r="C14" s="57">
        <v>840.27</v>
      </c>
      <c r="D14" s="41">
        <v>7602</v>
      </c>
      <c r="E14" s="57">
        <v>542.4</v>
      </c>
      <c r="F14" s="41">
        <f>(B14+D14)</f>
        <v>23808</v>
      </c>
      <c r="G14" s="31">
        <f>(C14+E14)</f>
        <v>1382.67</v>
      </c>
      <c r="H14" s="17">
        <v>1653.75</v>
      </c>
      <c r="I14" s="31">
        <f>G14-H14</f>
        <v>-271.0799999999999</v>
      </c>
    </row>
    <row r="15" spans="1:9" ht="12.75">
      <c r="A15" s="9"/>
      <c r="B15" s="46"/>
      <c r="C15" s="42"/>
      <c r="D15" s="20"/>
      <c r="E15" s="42"/>
      <c r="F15" s="40"/>
      <c r="G15" s="29"/>
      <c r="H15" s="3"/>
      <c r="I15" s="2"/>
    </row>
    <row r="16" spans="1:9" ht="12.75">
      <c r="A16" s="10" t="s">
        <v>7</v>
      </c>
      <c r="B16" s="41">
        <v>17965</v>
      </c>
      <c r="C16" s="57">
        <v>909.92</v>
      </c>
      <c r="D16" s="41">
        <v>10394</v>
      </c>
      <c r="E16" s="57">
        <v>649.76</v>
      </c>
      <c r="F16" s="41">
        <f>B16+D16</f>
        <v>28359</v>
      </c>
      <c r="G16" s="31">
        <f>C16+E16</f>
        <v>1559.6799999999998</v>
      </c>
      <c r="H16" s="17">
        <v>1581.27</v>
      </c>
      <c r="I16" s="31">
        <f>G16-H16</f>
        <v>-21.590000000000146</v>
      </c>
    </row>
    <row r="17" spans="1:9" ht="12.75">
      <c r="A17" s="9"/>
      <c r="B17" s="46"/>
      <c r="C17" s="42"/>
      <c r="D17" s="20"/>
      <c r="E17" s="42"/>
      <c r="F17" s="40"/>
      <c r="G17" s="83"/>
      <c r="H17" s="3"/>
      <c r="I17" s="3"/>
    </row>
    <row r="18" spans="1:9" ht="12.75">
      <c r="A18" s="10" t="s">
        <v>8</v>
      </c>
      <c r="B18" s="45">
        <v>8990</v>
      </c>
      <c r="C18" s="57">
        <v>566.74</v>
      </c>
      <c r="D18" s="22">
        <v>5349</v>
      </c>
      <c r="E18" s="57">
        <v>453.27</v>
      </c>
      <c r="F18" s="41">
        <f>B18+D18</f>
        <v>14339</v>
      </c>
      <c r="G18" s="83">
        <f>C18+E18</f>
        <v>1020.01</v>
      </c>
      <c r="H18" s="17">
        <v>1031.29</v>
      </c>
      <c r="I18" s="31">
        <f>G18-H18</f>
        <v>-11.279999999999973</v>
      </c>
    </row>
    <row r="19" spans="1:9" ht="12.75">
      <c r="A19" s="9"/>
      <c r="B19" s="46"/>
      <c r="C19" s="42"/>
      <c r="D19" s="20"/>
      <c r="E19" s="42"/>
      <c r="F19" s="40"/>
      <c r="G19" s="29"/>
      <c r="H19" s="3"/>
      <c r="I19" s="30"/>
    </row>
    <row r="20" spans="1:9" ht="12.75">
      <c r="A20" s="10" t="s">
        <v>9</v>
      </c>
      <c r="B20" s="45">
        <v>6547</v>
      </c>
      <c r="C20" s="57">
        <v>471.13</v>
      </c>
      <c r="D20" s="22">
        <v>3213</v>
      </c>
      <c r="E20" s="57">
        <v>369.99</v>
      </c>
      <c r="F20" s="41">
        <f>B20+D20</f>
        <v>9760</v>
      </c>
      <c r="G20" s="31">
        <f>C20+E20</f>
        <v>841.12</v>
      </c>
      <c r="H20" s="17">
        <v>743.83</v>
      </c>
      <c r="I20" s="31">
        <f aca="true" t="shared" si="0" ref="I20:I28">G20-H20</f>
        <v>97.28999999999996</v>
      </c>
    </row>
    <row r="21" spans="1:9" ht="12.75">
      <c r="A21" s="9"/>
      <c r="B21" s="46"/>
      <c r="C21" s="42"/>
      <c r="D21" s="20"/>
      <c r="E21" s="7"/>
      <c r="F21" s="40"/>
      <c r="G21" s="83"/>
      <c r="H21" s="2"/>
      <c r="I21" s="30"/>
    </row>
    <row r="22" spans="1:9" ht="12.75">
      <c r="A22" s="10" t="s">
        <v>11</v>
      </c>
      <c r="B22" s="41">
        <v>13709</v>
      </c>
      <c r="C22" s="57">
        <v>749.37</v>
      </c>
      <c r="D22" s="22">
        <v>8956</v>
      </c>
      <c r="E22" s="57">
        <v>593.78</v>
      </c>
      <c r="F22" s="58">
        <f>B22+D22</f>
        <v>22665</v>
      </c>
      <c r="G22" s="31">
        <f>C22+E22</f>
        <v>1343.15</v>
      </c>
      <c r="H22" s="17">
        <v>1323.61</v>
      </c>
      <c r="I22" s="31">
        <f t="shared" si="0"/>
        <v>19.54000000000019</v>
      </c>
    </row>
    <row r="23" spans="1:9" ht="12.75">
      <c r="A23" s="9"/>
      <c r="B23" s="40"/>
      <c r="C23" s="55"/>
      <c r="D23" s="20"/>
      <c r="E23" s="7"/>
      <c r="F23" s="2"/>
      <c r="G23" s="30"/>
      <c r="H23" s="3"/>
      <c r="I23" s="30"/>
    </row>
    <row r="24" spans="1:9" ht="12.75">
      <c r="A24" s="10" t="s">
        <v>10</v>
      </c>
      <c r="B24" s="41">
        <v>20345</v>
      </c>
      <c r="C24" s="57">
        <v>1004.51</v>
      </c>
      <c r="D24" s="41">
        <v>11305</v>
      </c>
      <c r="E24" s="57">
        <v>685.32</v>
      </c>
      <c r="F24" s="58">
        <f>B24+D24</f>
        <v>31650</v>
      </c>
      <c r="G24" s="31">
        <f>C24+E24</f>
        <v>1689.83</v>
      </c>
      <c r="H24" s="17">
        <v>1712.59</v>
      </c>
      <c r="I24" s="31">
        <f t="shared" si="0"/>
        <v>-22.75999999999999</v>
      </c>
    </row>
    <row r="25" spans="1:9" ht="12.75">
      <c r="A25" s="9"/>
      <c r="B25" s="46"/>
      <c r="C25" s="7"/>
      <c r="D25" s="20"/>
      <c r="E25" s="7"/>
      <c r="F25" s="2"/>
      <c r="G25" s="3"/>
      <c r="H25" s="3"/>
      <c r="I25" s="30"/>
    </row>
    <row r="26" spans="1:9" ht="12.75">
      <c r="A26" s="10" t="s">
        <v>12</v>
      </c>
      <c r="B26" s="41">
        <v>19092</v>
      </c>
      <c r="C26" s="57">
        <v>2303.73</v>
      </c>
      <c r="D26" s="22">
        <v>8985</v>
      </c>
      <c r="E26" s="57">
        <v>1251.51</v>
      </c>
      <c r="F26" s="58">
        <f>B26+D26</f>
        <v>28077</v>
      </c>
      <c r="G26" s="31">
        <f>C26+E26</f>
        <v>3555.24</v>
      </c>
      <c r="H26" s="17">
        <v>3340.82</v>
      </c>
      <c r="I26" s="31">
        <f t="shared" si="0"/>
        <v>214.41999999999962</v>
      </c>
    </row>
    <row r="27" spans="1:9" ht="12.75">
      <c r="A27" s="9"/>
      <c r="B27" s="46"/>
      <c r="C27" s="7"/>
      <c r="D27" s="20"/>
      <c r="E27" s="7"/>
      <c r="F27" s="3"/>
      <c r="G27" s="3"/>
      <c r="H27" s="3"/>
      <c r="I27" s="30"/>
    </row>
    <row r="28" spans="1:9" ht="12.75">
      <c r="A28" s="10" t="s">
        <v>13</v>
      </c>
      <c r="B28" s="41">
        <v>24984</v>
      </c>
      <c r="C28" s="57">
        <v>3622.53</v>
      </c>
      <c r="D28" s="41">
        <v>10992</v>
      </c>
      <c r="E28" s="57">
        <v>1775.05</v>
      </c>
      <c r="F28" s="58">
        <f>B28+D28</f>
        <v>35976</v>
      </c>
      <c r="G28" s="31">
        <f>C28+E28</f>
        <v>5397.58</v>
      </c>
      <c r="H28" s="17">
        <v>5913.33</v>
      </c>
      <c r="I28" s="31">
        <f t="shared" si="0"/>
        <v>-515.75</v>
      </c>
    </row>
    <row r="29" spans="1:9" ht="12.75">
      <c r="A29" s="13"/>
      <c r="B29" s="46"/>
      <c r="C29" s="7"/>
      <c r="D29" s="40"/>
      <c r="E29" s="7"/>
      <c r="F29" s="48"/>
      <c r="G29" s="30"/>
      <c r="H29" s="16"/>
      <c r="I29" s="30"/>
    </row>
    <row r="30" spans="1:9" ht="12.75">
      <c r="A30" s="10" t="s">
        <v>14</v>
      </c>
      <c r="B30" s="41">
        <f>SUM(B6:B29)</f>
        <v>214486</v>
      </c>
      <c r="C30" s="63">
        <f>SUM(C6:C29)</f>
        <v>21760.13</v>
      </c>
      <c r="D30" s="41">
        <f>SUM(D6:D29)</f>
        <v>111344</v>
      </c>
      <c r="E30" s="63">
        <f>SUM(E6:E29)</f>
        <v>12784.35</v>
      </c>
      <c r="F30" s="58">
        <f>SUM(F6:F29)</f>
        <v>325830</v>
      </c>
      <c r="G30" s="31">
        <f>C30+E30</f>
        <v>34544.48</v>
      </c>
      <c r="H30" s="17">
        <f>SUM(H6:H29)</f>
        <v>34662.920000000006</v>
      </c>
      <c r="I30" s="31">
        <f>G30-H30</f>
        <v>-118.44000000000233</v>
      </c>
    </row>
    <row r="31" spans="1:2" ht="12.75">
      <c r="A31" t="s">
        <v>112</v>
      </c>
      <c r="B31" s="37"/>
    </row>
  </sheetData>
  <mergeCells count="2">
    <mergeCell ref="B4:C4"/>
    <mergeCell ref="D4:E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K38"/>
  <sheetViews>
    <sheetView workbookViewId="0" topLeftCell="A1">
      <selection activeCell="A2" sqref="A2:A3"/>
    </sheetView>
  </sheetViews>
  <sheetFormatPr defaultColWidth="11.421875" defaultRowHeight="12.75"/>
  <cols>
    <col min="1" max="1" width="10.140625" style="0" customWidth="1"/>
    <col min="2" max="2" width="10.421875" style="64" customWidth="1"/>
    <col min="3" max="3" width="14.00390625" style="85" customWidth="1"/>
    <col min="4" max="4" width="10.8515625" style="0" customWidth="1"/>
    <col min="5" max="5" width="14.00390625" style="0" customWidth="1"/>
    <col min="6" max="6" width="12.7109375" style="0" customWidth="1"/>
    <col min="7" max="7" width="11.7109375" style="0" customWidth="1"/>
    <col min="8" max="8" width="13.28125" style="0" customWidth="1"/>
    <col min="9" max="9" width="14.140625" style="0" customWidth="1"/>
    <col min="11" max="11" width="13.28125" style="0" customWidth="1"/>
  </cols>
  <sheetData>
    <row r="1" ht="0.75" customHeight="1"/>
    <row r="4" ht="12" customHeight="1"/>
    <row r="5" ht="12.75" hidden="1"/>
    <row r="6" ht="12.75" hidden="1"/>
    <row r="7" ht="12.75" hidden="1"/>
    <row r="8" spans="1:4" ht="12.75">
      <c r="A8" s="14" t="s">
        <v>87</v>
      </c>
      <c r="B8" s="65"/>
      <c r="C8" s="86"/>
      <c r="D8" s="14"/>
    </row>
    <row r="10" spans="1:11" ht="25.5">
      <c r="A10" s="1" t="s">
        <v>0</v>
      </c>
      <c r="B10" s="66" t="s">
        <v>94</v>
      </c>
      <c r="C10" s="87"/>
      <c r="D10" s="99" t="s">
        <v>64</v>
      </c>
      <c r="E10" s="100"/>
      <c r="F10" s="1" t="s">
        <v>116</v>
      </c>
      <c r="G10" s="1" t="s">
        <v>117</v>
      </c>
      <c r="H10" s="1" t="s">
        <v>115</v>
      </c>
      <c r="I10" s="92" t="s">
        <v>118</v>
      </c>
      <c r="J10" s="92" t="s">
        <v>119</v>
      </c>
      <c r="K10" s="1" t="s">
        <v>120</v>
      </c>
    </row>
    <row r="11" spans="1:11" ht="12.75">
      <c r="A11" s="8"/>
      <c r="B11" s="74" t="s">
        <v>30</v>
      </c>
      <c r="C11" s="87" t="s">
        <v>59</v>
      </c>
      <c r="D11" s="49" t="s">
        <v>30</v>
      </c>
      <c r="E11" s="49" t="s">
        <v>35</v>
      </c>
      <c r="F11" s="21"/>
      <c r="G11" s="2"/>
      <c r="H11" s="2"/>
      <c r="I11" s="3"/>
      <c r="J11" s="2"/>
      <c r="K11" s="2"/>
    </row>
    <row r="12" spans="1:11" ht="12.75">
      <c r="A12" s="9" t="s">
        <v>2</v>
      </c>
      <c r="B12" s="75">
        <v>313855</v>
      </c>
      <c r="C12" s="83">
        <v>12700.15</v>
      </c>
      <c r="D12" s="73">
        <v>39930</v>
      </c>
      <c r="E12" s="15">
        <v>1615.76</v>
      </c>
      <c r="F12" s="82">
        <f>(B12+D12)</f>
        <v>353785</v>
      </c>
      <c r="G12" s="16">
        <f>(C12+E12)</f>
        <v>14315.91</v>
      </c>
      <c r="H12" s="16">
        <v>7280.44</v>
      </c>
      <c r="I12" s="17">
        <f>G12-H12</f>
        <v>7035.47</v>
      </c>
      <c r="J12" s="4"/>
      <c r="K12" s="16">
        <v>8154.52</v>
      </c>
    </row>
    <row r="13" spans="1:11" ht="12.75">
      <c r="A13" s="8"/>
      <c r="B13" s="76"/>
      <c r="C13" s="89"/>
      <c r="D13" s="21"/>
      <c r="E13" s="5"/>
      <c r="F13" s="46"/>
      <c r="G13" s="2"/>
      <c r="H13" s="2"/>
      <c r="I13" s="3"/>
      <c r="J13" s="2"/>
      <c r="K13" s="2"/>
    </row>
    <row r="14" spans="1:11" ht="12.75">
      <c r="A14" s="9" t="s">
        <v>3</v>
      </c>
      <c r="B14" s="75">
        <v>302022</v>
      </c>
      <c r="C14" s="88">
        <v>11856.48</v>
      </c>
      <c r="D14" s="73">
        <v>34635</v>
      </c>
      <c r="E14" s="15">
        <v>1359.66</v>
      </c>
      <c r="F14" s="82">
        <f>B14+D14</f>
        <v>336657</v>
      </c>
      <c r="G14" s="16">
        <f>(C14+E14)</f>
        <v>13216.14</v>
      </c>
      <c r="H14" s="16">
        <v>7246.46</v>
      </c>
      <c r="I14" s="17">
        <f>G14-H14</f>
        <v>5969.679999999999</v>
      </c>
      <c r="J14" s="17">
        <f>SUM(I12:I14)</f>
        <v>13005.15</v>
      </c>
      <c r="K14" s="16">
        <v>4504.37</v>
      </c>
    </row>
    <row r="15" spans="1:11" ht="12.75">
      <c r="A15" s="8"/>
      <c r="B15" s="76"/>
      <c r="C15" s="89"/>
      <c r="D15" s="21"/>
      <c r="E15" s="5"/>
      <c r="F15" s="46"/>
      <c r="G15" s="2"/>
      <c r="H15" s="2"/>
      <c r="I15" s="3"/>
      <c r="J15" s="2"/>
      <c r="K15" s="2"/>
    </row>
    <row r="16" spans="1:11" ht="12.75">
      <c r="A16" s="9" t="s">
        <v>4</v>
      </c>
      <c r="B16" s="75">
        <v>230175</v>
      </c>
      <c r="C16" s="88">
        <v>8862.88</v>
      </c>
      <c r="D16" s="20">
        <v>28797</v>
      </c>
      <c r="E16" s="15">
        <v>1108.83</v>
      </c>
      <c r="F16" s="82">
        <f>B16+D16</f>
        <v>258972</v>
      </c>
      <c r="G16" s="16">
        <f>(C16+E16)</f>
        <v>9971.71</v>
      </c>
      <c r="H16" s="16">
        <v>7876.36</v>
      </c>
      <c r="I16" s="16">
        <f>G16-H16</f>
        <v>2095.3499999999995</v>
      </c>
      <c r="J16" s="17">
        <f>SUM(I12:I16)</f>
        <v>15100.5</v>
      </c>
      <c r="K16" s="16">
        <v>8492.44</v>
      </c>
    </row>
    <row r="17" spans="1:11" ht="12.75">
      <c r="A17" s="8"/>
      <c r="B17" s="76"/>
      <c r="C17" s="89"/>
      <c r="D17" s="21"/>
      <c r="E17" s="5"/>
      <c r="F17" s="47"/>
      <c r="G17" s="2"/>
      <c r="H17" s="2"/>
      <c r="I17" s="2"/>
      <c r="J17" s="2"/>
      <c r="K17" s="2"/>
    </row>
    <row r="18" spans="1:11" ht="12.75">
      <c r="A18" s="10" t="s">
        <v>5</v>
      </c>
      <c r="B18" s="77">
        <v>150065</v>
      </c>
      <c r="C18" s="90">
        <v>4933.46</v>
      </c>
      <c r="D18" s="22">
        <v>24905</v>
      </c>
      <c r="E18" s="19">
        <v>818.76</v>
      </c>
      <c r="F18" s="82">
        <v>174970</v>
      </c>
      <c r="G18" s="17">
        <v>5752.22</v>
      </c>
      <c r="H18" s="17">
        <v>3149.27</v>
      </c>
      <c r="I18" s="17">
        <f>G18-H18</f>
        <v>2602.9500000000003</v>
      </c>
      <c r="J18" s="16">
        <f>SUM(I12:I18)</f>
        <v>17703.45</v>
      </c>
      <c r="K18" s="17">
        <v>2944.74</v>
      </c>
    </row>
    <row r="19" spans="1:11" ht="12.75">
      <c r="A19" s="9"/>
      <c r="B19" s="71"/>
      <c r="C19" s="88"/>
      <c r="D19" s="3"/>
      <c r="E19" s="15"/>
      <c r="F19" s="36"/>
      <c r="G19" s="16"/>
      <c r="H19" s="16"/>
      <c r="I19" s="16"/>
      <c r="J19" s="2"/>
      <c r="K19" s="16"/>
    </row>
    <row r="20" spans="1:11" ht="12.75">
      <c r="A20" s="10" t="s">
        <v>6</v>
      </c>
      <c r="B20" s="72"/>
      <c r="C20" s="90"/>
      <c r="D20" s="4"/>
      <c r="E20" s="19"/>
      <c r="F20" s="72"/>
      <c r="G20" s="17"/>
      <c r="H20" s="17">
        <v>1467.64</v>
      </c>
      <c r="I20" s="16">
        <f>G20-H20</f>
        <v>-1467.64</v>
      </c>
      <c r="J20" s="17">
        <f>SUM(I12:I20)</f>
        <v>16235.810000000001</v>
      </c>
      <c r="K20" s="17">
        <v>1632.93</v>
      </c>
    </row>
    <row r="21" spans="1:11" ht="12.75">
      <c r="A21" s="9"/>
      <c r="B21" s="71"/>
      <c r="C21" s="88"/>
      <c r="D21" s="3"/>
      <c r="E21" s="7"/>
      <c r="F21" s="34"/>
      <c r="G21" s="3"/>
      <c r="H21" s="16"/>
      <c r="I21" s="2"/>
      <c r="J21" s="3"/>
      <c r="K21" s="16"/>
    </row>
    <row r="22" spans="1:11" ht="12.75">
      <c r="A22" s="10" t="s">
        <v>7</v>
      </c>
      <c r="B22" s="72"/>
      <c r="C22" s="90"/>
      <c r="D22" s="4"/>
      <c r="E22" s="19"/>
      <c r="F22" s="72"/>
      <c r="G22" s="17"/>
      <c r="H22" s="17">
        <v>578.78</v>
      </c>
      <c r="I22" s="17">
        <f>G22-H22</f>
        <v>-578.78</v>
      </c>
      <c r="J22" s="16">
        <f>SUM(I12:I22)</f>
        <v>15657.03</v>
      </c>
      <c r="K22" s="17">
        <v>551.46</v>
      </c>
    </row>
    <row r="23" spans="1:11" ht="12.75">
      <c r="A23" s="9"/>
      <c r="B23" s="71"/>
      <c r="C23" s="88"/>
      <c r="D23" s="3"/>
      <c r="E23" s="7"/>
      <c r="F23" s="34"/>
      <c r="G23" s="3"/>
      <c r="H23" s="16"/>
      <c r="I23" s="3"/>
      <c r="J23" s="2"/>
      <c r="K23" s="16"/>
    </row>
    <row r="24" spans="1:11" ht="12.75">
      <c r="A24" s="10" t="s">
        <v>8</v>
      </c>
      <c r="B24" s="72"/>
      <c r="C24" s="90"/>
      <c r="D24" s="4"/>
      <c r="E24" s="19"/>
      <c r="F24" s="58"/>
      <c r="G24" s="17"/>
      <c r="H24" s="17">
        <v>130.31</v>
      </c>
      <c r="I24" s="16">
        <f>G24-H24</f>
        <v>-130.31</v>
      </c>
      <c r="J24" s="17">
        <f>SUM(I12:I24)</f>
        <v>15526.720000000001</v>
      </c>
      <c r="K24" s="17">
        <v>187.05</v>
      </c>
    </row>
    <row r="25" spans="1:11" ht="12.75">
      <c r="A25" s="9"/>
      <c r="B25" s="71"/>
      <c r="C25" s="88"/>
      <c r="D25" s="3"/>
      <c r="E25" s="7"/>
      <c r="F25" s="34"/>
      <c r="G25" s="3"/>
      <c r="H25" s="16"/>
      <c r="I25" s="2"/>
      <c r="J25" s="3"/>
      <c r="K25" s="16"/>
    </row>
    <row r="26" spans="1:11" ht="12.75">
      <c r="A26" s="10" t="s">
        <v>9</v>
      </c>
      <c r="B26" s="72"/>
      <c r="C26" s="90"/>
      <c r="D26" s="4"/>
      <c r="E26" s="19"/>
      <c r="F26" s="58"/>
      <c r="G26" s="17"/>
      <c r="H26" s="17">
        <v>128.47</v>
      </c>
      <c r="I26" s="16">
        <f>G26-H26</f>
        <v>-128.47</v>
      </c>
      <c r="J26" s="16">
        <f>SUM(I12:I26)</f>
        <v>15398.250000000002</v>
      </c>
      <c r="K26" s="17">
        <v>126.66</v>
      </c>
    </row>
    <row r="27" spans="1:11" ht="12.75">
      <c r="A27" s="9"/>
      <c r="B27" s="71"/>
      <c r="C27" s="88"/>
      <c r="D27" s="3"/>
      <c r="E27" s="7"/>
      <c r="F27" s="34"/>
      <c r="G27" s="3"/>
      <c r="H27" s="50" t="s">
        <v>99</v>
      </c>
      <c r="I27" s="2"/>
      <c r="J27" s="2"/>
      <c r="K27" s="50" t="s">
        <v>99</v>
      </c>
    </row>
    <row r="28" spans="1:11" ht="12.75">
      <c r="A28" s="10" t="s">
        <v>11</v>
      </c>
      <c r="B28" s="72"/>
      <c r="C28" s="90"/>
      <c r="D28" s="4"/>
      <c r="E28" s="19"/>
      <c r="F28" s="58"/>
      <c r="G28" s="17"/>
      <c r="H28" s="17">
        <v>987.2</v>
      </c>
      <c r="I28" s="17">
        <f>G28-H28</f>
        <v>-987.2</v>
      </c>
      <c r="J28" s="17">
        <f>SUM(I12:I28)</f>
        <v>14411.050000000001</v>
      </c>
      <c r="K28" s="17">
        <v>788.1</v>
      </c>
    </row>
    <row r="29" spans="1:11" ht="12.75">
      <c r="A29" s="9"/>
      <c r="B29" s="71"/>
      <c r="C29" s="88"/>
      <c r="D29" s="3"/>
      <c r="E29" s="7"/>
      <c r="F29" s="36"/>
      <c r="G29" s="3"/>
      <c r="H29" s="16"/>
      <c r="I29" s="3"/>
      <c r="J29" s="3"/>
      <c r="K29" s="16"/>
    </row>
    <row r="30" spans="1:11" ht="12.75">
      <c r="A30" s="10" t="s">
        <v>10</v>
      </c>
      <c r="B30" s="72"/>
      <c r="C30" s="90"/>
      <c r="D30" s="35"/>
      <c r="E30" s="19"/>
      <c r="F30" s="58"/>
      <c r="G30" s="17"/>
      <c r="H30" s="17">
        <v>1396.83</v>
      </c>
      <c r="I30" s="16">
        <f>G30-H30</f>
        <v>-1396.83</v>
      </c>
      <c r="J30" s="16">
        <f>SUM(I12:I30)</f>
        <v>13014.220000000001</v>
      </c>
      <c r="K30" s="17">
        <v>1730.89</v>
      </c>
    </row>
    <row r="31" spans="1:11" ht="12.75">
      <c r="A31" s="9"/>
      <c r="B31" s="71"/>
      <c r="C31" s="88"/>
      <c r="D31" s="3"/>
      <c r="E31" s="7"/>
      <c r="F31" s="36"/>
      <c r="G31" s="3"/>
      <c r="H31" s="16"/>
      <c r="I31" s="2"/>
      <c r="J31" s="2"/>
      <c r="K31" s="16"/>
    </row>
    <row r="32" spans="1:11" ht="12.75">
      <c r="A32" s="10" t="s">
        <v>12</v>
      </c>
      <c r="B32" s="72"/>
      <c r="C32" s="90"/>
      <c r="D32" s="58"/>
      <c r="E32" s="19"/>
      <c r="F32" s="58"/>
      <c r="G32" s="17"/>
      <c r="H32" s="17">
        <v>8319.43</v>
      </c>
      <c r="I32" s="17">
        <f>G32-H32</f>
        <v>-8319.43</v>
      </c>
      <c r="J32" s="17">
        <f>SUM(I12:I32)</f>
        <v>4694.790000000001</v>
      </c>
      <c r="K32" s="17">
        <v>5374.56</v>
      </c>
    </row>
    <row r="33" spans="1:11" ht="12.75">
      <c r="A33" s="9"/>
      <c r="B33" s="71"/>
      <c r="C33" s="88"/>
      <c r="D33" s="3"/>
      <c r="E33" s="7"/>
      <c r="F33" s="34"/>
      <c r="G33" s="3"/>
      <c r="H33" s="16"/>
      <c r="I33" s="3"/>
      <c r="J33" s="3"/>
      <c r="K33" s="16"/>
    </row>
    <row r="34" spans="1:11" ht="12.75">
      <c r="A34" s="10" t="s">
        <v>13</v>
      </c>
      <c r="B34" s="72"/>
      <c r="C34" s="90"/>
      <c r="D34" s="58"/>
      <c r="E34" s="19"/>
      <c r="F34" s="58"/>
      <c r="G34" s="17"/>
      <c r="H34" s="17">
        <v>8917.44</v>
      </c>
      <c r="I34" s="17">
        <f>G34-H34</f>
        <v>-8917.44</v>
      </c>
      <c r="J34" s="16">
        <f>SUM(I12:I34)</f>
        <v>-4222.65</v>
      </c>
      <c r="K34" s="17">
        <v>7120.27</v>
      </c>
    </row>
    <row r="35" spans="1:11" ht="12.75">
      <c r="A35" s="13"/>
      <c r="B35" s="60"/>
      <c r="C35" s="89"/>
      <c r="D35" s="2"/>
      <c r="E35" s="5"/>
      <c r="F35" s="36"/>
      <c r="G35" s="3"/>
      <c r="H35" s="50"/>
      <c r="I35" s="3"/>
      <c r="J35" s="2"/>
      <c r="K35" s="50"/>
    </row>
    <row r="36" spans="1:11" ht="12.75">
      <c r="A36" s="13" t="s">
        <v>14</v>
      </c>
      <c r="B36" s="71"/>
      <c r="C36" s="88"/>
      <c r="D36" s="71"/>
      <c r="E36" s="15"/>
      <c r="F36" s="34"/>
      <c r="G36" s="16">
        <f>SUM(G12:G34)</f>
        <v>43255.979999999996</v>
      </c>
      <c r="H36" s="16">
        <f>SUM(H12:H35)</f>
        <v>47478.630000000005</v>
      </c>
      <c r="I36" s="16">
        <f>G36-H36</f>
        <v>-4222.650000000009</v>
      </c>
      <c r="J36" s="3"/>
      <c r="K36" s="16">
        <f>SUM(K12:K35)</f>
        <v>41607.98999999999</v>
      </c>
    </row>
    <row r="37" spans="1:11" ht="12.75">
      <c r="A37" s="4"/>
      <c r="B37" s="72"/>
      <c r="C37" s="91"/>
      <c r="D37" s="4"/>
      <c r="E37" s="12"/>
      <c r="F37" s="4"/>
      <c r="G37" s="4"/>
      <c r="H37" s="17"/>
      <c r="I37" s="4"/>
      <c r="J37" s="4"/>
      <c r="K37" s="17"/>
    </row>
    <row r="38" spans="1:3" ht="12.75">
      <c r="A38" t="s">
        <v>109</v>
      </c>
      <c r="C38" s="85" t="s">
        <v>110</v>
      </c>
    </row>
  </sheetData>
  <mergeCells count="1">
    <mergeCell ref="D10:E10"/>
  </mergeCells>
  <printOptions/>
  <pageMargins left="0.31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J38"/>
  <sheetViews>
    <sheetView workbookViewId="0" topLeftCell="A1">
      <selection activeCell="A2" sqref="A2:A3"/>
    </sheetView>
  </sheetViews>
  <sheetFormatPr defaultColWidth="11.421875" defaultRowHeight="12.75"/>
  <cols>
    <col min="1" max="1" width="10.140625" style="0" customWidth="1"/>
    <col min="2" max="2" width="11.28125" style="64" customWidth="1"/>
    <col min="3" max="3" width="15.28125" style="0" customWidth="1"/>
    <col min="4" max="4" width="10.8515625" style="0" customWidth="1"/>
    <col min="5" max="5" width="16.421875" style="0" customWidth="1"/>
    <col min="6" max="6" width="13.8515625" style="0" customWidth="1"/>
    <col min="7" max="7" width="14.421875" style="0" customWidth="1"/>
    <col min="8" max="8" width="14.57421875" style="0" customWidth="1"/>
    <col min="9" max="9" width="14.140625" style="0" customWidth="1"/>
  </cols>
  <sheetData>
    <row r="1" ht="0.75" customHeight="1"/>
    <row r="4" ht="12" customHeight="1"/>
    <row r="5" ht="12.75" hidden="1"/>
    <row r="6" ht="12.75" hidden="1"/>
    <row r="7" ht="12.75" hidden="1"/>
    <row r="8" spans="1:4" ht="12.75">
      <c r="A8" s="14" t="s">
        <v>58</v>
      </c>
      <c r="B8" s="65"/>
      <c r="C8" s="14"/>
      <c r="D8" s="14"/>
    </row>
    <row r="10" spans="1:9" ht="12.75">
      <c r="A10" s="1" t="s">
        <v>0</v>
      </c>
      <c r="B10" s="66" t="s">
        <v>32</v>
      </c>
      <c r="C10" s="49"/>
      <c r="D10" s="99" t="s">
        <v>64</v>
      </c>
      <c r="E10" s="100"/>
      <c r="F10" s="1" t="s">
        <v>60</v>
      </c>
      <c r="G10" s="1" t="s">
        <v>62</v>
      </c>
      <c r="H10" s="1" t="s">
        <v>61</v>
      </c>
      <c r="I10" s="23" t="s">
        <v>1</v>
      </c>
    </row>
    <row r="11" spans="1:9" ht="12.75">
      <c r="A11" s="8"/>
      <c r="B11" s="74" t="s">
        <v>30</v>
      </c>
      <c r="C11" s="49" t="s">
        <v>59</v>
      </c>
      <c r="D11" s="49" t="s">
        <v>30</v>
      </c>
      <c r="E11" s="49" t="s">
        <v>35</v>
      </c>
      <c r="F11" s="21"/>
      <c r="G11" s="2"/>
      <c r="H11" s="2"/>
      <c r="I11" s="3"/>
    </row>
    <row r="12" spans="1:9" ht="12.75">
      <c r="A12" s="9" t="s">
        <v>2</v>
      </c>
      <c r="B12" s="75">
        <v>238022</v>
      </c>
      <c r="C12" s="15">
        <v>7301.43</v>
      </c>
      <c r="D12" s="73">
        <v>27810</v>
      </c>
      <c r="E12" s="15">
        <v>853.09</v>
      </c>
      <c r="F12" s="45">
        <f>B12+D12</f>
        <v>265832</v>
      </c>
      <c r="G12" s="16">
        <f>C12+E12</f>
        <v>8154.52</v>
      </c>
      <c r="H12" s="16">
        <v>8406.54</v>
      </c>
      <c r="I12" s="17">
        <f>G12-H12</f>
        <v>-252.02000000000044</v>
      </c>
    </row>
    <row r="13" spans="1:9" ht="12.75">
      <c r="A13" s="8"/>
      <c r="B13" s="76"/>
      <c r="C13" s="5"/>
      <c r="D13" s="21"/>
      <c r="E13" s="5"/>
      <c r="F13" s="46"/>
      <c r="G13" s="2"/>
      <c r="H13" s="2"/>
      <c r="I13" s="3"/>
    </row>
    <row r="14" spans="1:9" ht="12.75">
      <c r="A14" s="9" t="s">
        <v>3</v>
      </c>
      <c r="B14" s="75">
        <v>133044</v>
      </c>
      <c r="C14" s="15">
        <v>4134.05</v>
      </c>
      <c r="D14" s="73">
        <v>11918</v>
      </c>
      <c r="E14" s="15">
        <v>370.32</v>
      </c>
      <c r="F14" s="45">
        <f>B14+D14</f>
        <v>144962</v>
      </c>
      <c r="G14" s="16">
        <f>C14+E14</f>
        <v>4504.37</v>
      </c>
      <c r="H14" s="16">
        <v>8983.67</v>
      </c>
      <c r="I14" s="17">
        <f>G14-H14</f>
        <v>-4479.3</v>
      </c>
    </row>
    <row r="15" spans="1:9" ht="12.75">
      <c r="A15" s="8"/>
      <c r="B15" s="76"/>
      <c r="C15" s="5"/>
      <c r="D15" s="21"/>
      <c r="E15" s="5"/>
      <c r="F15" s="46"/>
      <c r="G15" s="2"/>
      <c r="H15" s="2"/>
      <c r="I15" s="3"/>
    </row>
    <row r="16" spans="1:9" ht="12.75">
      <c r="A16" s="9" t="s">
        <v>4</v>
      </c>
      <c r="B16" s="75">
        <v>257252</v>
      </c>
      <c r="C16" s="15">
        <v>7579.65</v>
      </c>
      <c r="D16" s="20">
        <v>30980</v>
      </c>
      <c r="E16" s="15">
        <v>912.79</v>
      </c>
      <c r="F16" s="82">
        <f>B16+D16</f>
        <v>288232</v>
      </c>
      <c r="G16" s="16">
        <f>C16+E16</f>
        <v>8492.439999999999</v>
      </c>
      <c r="H16" s="16">
        <v>4323.56</v>
      </c>
      <c r="I16" s="16">
        <f>G16-H16</f>
        <v>4168.879999999998</v>
      </c>
    </row>
    <row r="17" spans="1:9" ht="12.75">
      <c r="A17" s="8"/>
      <c r="B17" s="76"/>
      <c r="C17" s="5"/>
      <c r="D17" s="21"/>
      <c r="E17" s="5"/>
      <c r="F17" s="47"/>
      <c r="G17" s="2"/>
      <c r="H17" s="2"/>
      <c r="I17" s="2"/>
    </row>
    <row r="18" spans="1:10" ht="12.75">
      <c r="A18" s="10" t="s">
        <v>5</v>
      </c>
      <c r="B18" s="77">
        <v>109114</v>
      </c>
      <c r="C18" s="19">
        <v>2527.49</v>
      </c>
      <c r="D18" s="22">
        <v>18013</v>
      </c>
      <c r="E18" s="19">
        <v>417.25</v>
      </c>
      <c r="F18" s="45">
        <v>127127</v>
      </c>
      <c r="G18" s="17">
        <v>2944.74</v>
      </c>
      <c r="H18" s="17">
        <v>3138.76</v>
      </c>
      <c r="I18" s="17">
        <f>G18-H18</f>
        <v>-194.02000000000044</v>
      </c>
      <c r="J18" s="18"/>
    </row>
    <row r="19" spans="1:9" ht="12.75">
      <c r="A19" s="9"/>
      <c r="B19" s="71"/>
      <c r="C19" s="15"/>
      <c r="D19" s="3"/>
      <c r="E19" s="15"/>
      <c r="F19" s="36"/>
      <c r="G19" s="16"/>
      <c r="H19" s="16"/>
      <c r="I19" s="3"/>
    </row>
    <row r="20" spans="1:9" ht="12.75">
      <c r="A20" s="10" t="s">
        <v>6</v>
      </c>
      <c r="B20" s="72">
        <v>57380</v>
      </c>
      <c r="C20" s="19">
        <v>1352.55</v>
      </c>
      <c r="D20" s="4">
        <v>11895</v>
      </c>
      <c r="E20" s="19">
        <v>280.38</v>
      </c>
      <c r="F20" s="35">
        <f>B20+D20</f>
        <v>69275</v>
      </c>
      <c r="G20" s="17">
        <f>C20+E20</f>
        <v>1632.9299999999998</v>
      </c>
      <c r="H20" s="17">
        <v>1220.11</v>
      </c>
      <c r="I20" s="16">
        <f>G20-H20</f>
        <v>412.81999999999994</v>
      </c>
    </row>
    <row r="21" spans="1:9" ht="12.75">
      <c r="A21" s="9"/>
      <c r="B21" s="71"/>
      <c r="C21" s="7"/>
      <c r="D21" s="3"/>
      <c r="E21" s="7"/>
      <c r="F21" s="34"/>
      <c r="G21" s="3"/>
      <c r="H21" s="16"/>
      <c r="I21" s="2"/>
    </row>
    <row r="22" spans="1:9" ht="12.75">
      <c r="A22" s="10" t="s">
        <v>7</v>
      </c>
      <c r="B22" s="72">
        <v>12146</v>
      </c>
      <c r="C22" s="19">
        <v>342.83</v>
      </c>
      <c r="D22" s="4">
        <v>7391</v>
      </c>
      <c r="E22" s="19">
        <v>208.63</v>
      </c>
      <c r="F22" s="35">
        <f>B22+D22</f>
        <v>19537</v>
      </c>
      <c r="G22" s="17">
        <f>C22+E22</f>
        <v>551.46</v>
      </c>
      <c r="H22" s="17">
        <v>563.28</v>
      </c>
      <c r="I22" s="17">
        <f>G22-H22</f>
        <v>-11.819999999999936</v>
      </c>
    </row>
    <row r="23" spans="1:9" ht="12.75">
      <c r="A23" s="9"/>
      <c r="B23" s="71"/>
      <c r="C23" s="7"/>
      <c r="D23" s="3"/>
      <c r="E23" s="7"/>
      <c r="F23" s="34"/>
      <c r="G23" s="3"/>
      <c r="H23" s="16"/>
      <c r="I23" s="3"/>
    </row>
    <row r="24" spans="1:9" ht="12.75">
      <c r="A24" s="10" t="s">
        <v>8</v>
      </c>
      <c r="B24" s="72">
        <v>778</v>
      </c>
      <c r="C24" s="19">
        <v>52.4</v>
      </c>
      <c r="D24" s="4">
        <v>1999</v>
      </c>
      <c r="E24" s="19">
        <v>134.65</v>
      </c>
      <c r="F24" s="35">
        <f>B24+D24</f>
        <v>2777</v>
      </c>
      <c r="G24" s="17">
        <f>C24+E24</f>
        <v>187.05</v>
      </c>
      <c r="H24" s="17">
        <v>279.4</v>
      </c>
      <c r="I24" s="16">
        <f>G24-H24</f>
        <v>-92.34999999999997</v>
      </c>
    </row>
    <row r="25" spans="1:9" ht="12.75">
      <c r="A25" s="9"/>
      <c r="B25" s="71"/>
      <c r="C25" s="7"/>
      <c r="D25" s="3"/>
      <c r="E25" s="7"/>
      <c r="F25" s="34"/>
      <c r="G25" s="3"/>
      <c r="H25" s="16"/>
      <c r="I25" s="2"/>
    </row>
    <row r="26" spans="1:9" ht="12.75">
      <c r="A26" s="10" t="s">
        <v>9</v>
      </c>
      <c r="B26" s="72">
        <v>0</v>
      </c>
      <c r="C26" s="19">
        <v>63.33</v>
      </c>
      <c r="D26" s="4">
        <v>0</v>
      </c>
      <c r="E26" s="19">
        <v>63.33</v>
      </c>
      <c r="F26" s="72">
        <f>B26+D26</f>
        <v>0</v>
      </c>
      <c r="G26" s="17">
        <f>C26+E26</f>
        <v>126.66</v>
      </c>
      <c r="H26" s="17">
        <v>126.66</v>
      </c>
      <c r="I26" s="16">
        <f>G26-H26</f>
        <v>0</v>
      </c>
    </row>
    <row r="27" spans="1:9" ht="12.75">
      <c r="A27" s="9"/>
      <c r="B27" s="71"/>
      <c r="C27" s="7"/>
      <c r="D27" s="3"/>
      <c r="E27" s="7"/>
      <c r="F27" s="34"/>
      <c r="G27" s="3"/>
      <c r="H27" s="50"/>
      <c r="I27" s="2"/>
    </row>
    <row r="28" spans="1:9" ht="12.75">
      <c r="A28" s="10" t="s">
        <v>11</v>
      </c>
      <c r="B28" s="72">
        <v>1516</v>
      </c>
      <c r="C28" s="19">
        <v>507.32</v>
      </c>
      <c r="D28" s="4">
        <v>839</v>
      </c>
      <c r="E28" s="19">
        <v>280.78</v>
      </c>
      <c r="F28" s="71">
        <f>B28+D28</f>
        <v>2355</v>
      </c>
      <c r="G28" s="17">
        <f>C28+E28</f>
        <v>788.0999999999999</v>
      </c>
      <c r="H28" s="17">
        <v>724.37</v>
      </c>
      <c r="I28" s="17">
        <f>G28-H28</f>
        <v>63.729999999999905</v>
      </c>
    </row>
    <row r="29" spans="1:9" ht="12.75">
      <c r="A29" s="9" t="s">
        <v>29</v>
      </c>
      <c r="B29" s="71"/>
      <c r="C29" s="7"/>
      <c r="D29" s="3"/>
      <c r="E29" s="7"/>
      <c r="F29" s="36"/>
      <c r="G29" s="3"/>
      <c r="H29" s="16"/>
      <c r="I29" s="3"/>
    </row>
    <row r="30" spans="1:9" ht="12.75">
      <c r="A30" s="10" t="s">
        <v>10</v>
      </c>
      <c r="B30" s="72">
        <v>53180</v>
      </c>
      <c r="C30" s="19">
        <v>1367.69</v>
      </c>
      <c r="D30" s="35">
        <v>14122</v>
      </c>
      <c r="E30" s="19">
        <v>363.2</v>
      </c>
      <c r="F30" s="58">
        <v>67302</v>
      </c>
      <c r="G30" s="17">
        <f>C30+E30</f>
        <v>1730.89</v>
      </c>
      <c r="H30" s="17">
        <v>1784.44</v>
      </c>
      <c r="I30" s="16">
        <f>G30-H30</f>
        <v>-53.549999999999955</v>
      </c>
    </row>
    <row r="31" spans="1:9" ht="12.75">
      <c r="A31" s="9"/>
      <c r="B31" s="71"/>
      <c r="C31" s="7"/>
      <c r="D31" s="3"/>
      <c r="E31" s="7"/>
      <c r="F31" s="36"/>
      <c r="G31" s="3"/>
      <c r="H31" s="16"/>
      <c r="I31" s="2"/>
    </row>
    <row r="32" spans="1:9" ht="12.75">
      <c r="A32" s="10" t="s">
        <v>12</v>
      </c>
      <c r="B32" s="72">
        <v>154257</v>
      </c>
      <c r="C32" s="19">
        <v>4763.92</v>
      </c>
      <c r="D32" s="58">
        <v>19773</v>
      </c>
      <c r="E32" s="19">
        <v>610.64</v>
      </c>
      <c r="F32" s="58">
        <f>B32+D32</f>
        <v>174030</v>
      </c>
      <c r="G32" s="17">
        <f>C32+E32</f>
        <v>5374.56</v>
      </c>
      <c r="H32" s="17">
        <v>4451.22</v>
      </c>
      <c r="I32" s="17">
        <f>G32-H32</f>
        <v>923.3400000000001</v>
      </c>
    </row>
    <row r="33" spans="1:9" ht="12.75">
      <c r="A33" s="9"/>
      <c r="B33" s="71"/>
      <c r="C33" s="7"/>
      <c r="D33" s="3"/>
      <c r="E33" s="7"/>
      <c r="F33" s="34"/>
      <c r="G33" s="3"/>
      <c r="H33" s="16"/>
      <c r="I33" s="3"/>
    </row>
    <row r="34" spans="1:9" ht="12.75">
      <c r="A34" s="10" t="s">
        <v>13</v>
      </c>
      <c r="B34" s="72">
        <v>194402</v>
      </c>
      <c r="C34" s="19">
        <v>6376.45</v>
      </c>
      <c r="D34" s="58">
        <v>22678</v>
      </c>
      <c r="E34" s="19">
        <v>743.82</v>
      </c>
      <c r="F34" s="58">
        <f>B34+D34</f>
        <v>217080</v>
      </c>
      <c r="G34" s="17">
        <f>C34+E34</f>
        <v>7120.2699999999995</v>
      </c>
      <c r="H34" s="17">
        <v>7342.65</v>
      </c>
      <c r="I34" s="17">
        <f>G34-H34</f>
        <v>-222.3800000000001</v>
      </c>
    </row>
    <row r="35" spans="1:9" ht="12.75">
      <c r="A35" s="13"/>
      <c r="B35" s="60"/>
      <c r="C35" s="5"/>
      <c r="D35" s="2"/>
      <c r="E35" s="5"/>
      <c r="F35" s="36"/>
      <c r="G35" s="3"/>
      <c r="H35" s="50"/>
      <c r="I35" s="3"/>
    </row>
    <row r="36" spans="1:9" ht="12.75">
      <c r="A36" s="13" t="s">
        <v>14</v>
      </c>
      <c r="B36" s="71">
        <f>SUM(B12:B34)</f>
        <v>1211091</v>
      </c>
      <c r="C36" s="15">
        <f>SUM(C12:C34)</f>
        <v>36369.10999999999</v>
      </c>
      <c r="D36" s="71">
        <f>SUM(D12:D34)</f>
        <v>167418</v>
      </c>
      <c r="E36" s="15">
        <f>SUM(E12:E34)</f>
        <v>5238.88</v>
      </c>
      <c r="F36" s="34">
        <f>SUM(F12:F35)</f>
        <v>1378509</v>
      </c>
      <c r="G36" s="16">
        <f>SUM(G12:G35)</f>
        <v>41607.98999999999</v>
      </c>
      <c r="H36" s="16">
        <v>41344.66</v>
      </c>
      <c r="I36" s="16">
        <f>G36-H36</f>
        <v>263.3299999999872</v>
      </c>
    </row>
    <row r="37" spans="1:9" ht="12.75">
      <c r="A37" s="11"/>
      <c r="B37" s="72"/>
      <c r="C37" s="12"/>
      <c r="D37" s="4"/>
      <c r="E37" s="12"/>
      <c r="F37" s="4"/>
      <c r="G37" s="4"/>
      <c r="H37" s="4"/>
      <c r="I37" s="4"/>
    </row>
    <row r="38" ht="12.75">
      <c r="A38" t="s">
        <v>81</v>
      </c>
    </row>
  </sheetData>
  <mergeCells count="1">
    <mergeCell ref="D10:E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38"/>
  <sheetViews>
    <sheetView workbookViewId="0" topLeftCell="A1">
      <selection activeCell="A2" sqref="A2:A3"/>
    </sheetView>
  </sheetViews>
  <sheetFormatPr defaultColWidth="11.421875" defaultRowHeight="12.75"/>
  <cols>
    <col min="1" max="1" width="10.140625" style="0" customWidth="1"/>
    <col min="2" max="2" width="11.28125" style="64" customWidth="1"/>
    <col min="3" max="3" width="15.28125" style="0" customWidth="1"/>
    <col min="4" max="4" width="10.8515625" style="0" customWidth="1"/>
    <col min="5" max="5" width="16.421875" style="0" customWidth="1"/>
    <col min="6" max="6" width="13.8515625" style="0" customWidth="1"/>
    <col min="7" max="7" width="14.421875" style="0" customWidth="1"/>
    <col min="8" max="8" width="14.57421875" style="0" customWidth="1"/>
    <col min="9" max="9" width="14.140625" style="0" customWidth="1"/>
  </cols>
  <sheetData>
    <row r="1" ht="0.75" customHeight="1"/>
    <row r="4" ht="12" customHeight="1"/>
    <row r="5" ht="12.75" hidden="1"/>
    <row r="6" ht="12.75" hidden="1"/>
    <row r="7" ht="12.75" hidden="1"/>
    <row r="8" spans="1:4" ht="12.75">
      <c r="A8" s="14" t="s">
        <v>40</v>
      </c>
      <c r="B8" s="65"/>
      <c r="C8" s="14"/>
      <c r="D8" s="14"/>
    </row>
    <row r="10" spans="1:9" ht="12.75">
      <c r="A10" s="1" t="s">
        <v>0</v>
      </c>
      <c r="B10" s="66" t="s">
        <v>32</v>
      </c>
      <c r="C10" s="49"/>
      <c r="D10" s="99" t="s">
        <v>33</v>
      </c>
      <c r="E10" s="100"/>
      <c r="F10" s="1" t="s">
        <v>43</v>
      </c>
      <c r="G10" s="1" t="s">
        <v>42</v>
      </c>
      <c r="H10" s="1" t="s">
        <v>41</v>
      </c>
      <c r="I10" s="23" t="s">
        <v>1</v>
      </c>
    </row>
    <row r="11" spans="1:9" ht="12.75">
      <c r="A11" s="8"/>
      <c r="B11" s="67" t="s">
        <v>30</v>
      </c>
      <c r="C11" s="49" t="s">
        <v>34</v>
      </c>
      <c r="D11" s="49" t="s">
        <v>30</v>
      </c>
      <c r="E11" s="49" t="s">
        <v>35</v>
      </c>
      <c r="F11" s="21"/>
      <c r="G11" s="2"/>
      <c r="H11" s="2"/>
      <c r="I11" s="3"/>
    </row>
    <row r="12" spans="1:9" ht="12.75">
      <c r="A12" s="9" t="s">
        <v>2</v>
      </c>
      <c r="B12" s="68">
        <v>228749</v>
      </c>
      <c r="C12" s="15">
        <v>7522.57</v>
      </c>
      <c r="D12" s="73">
        <v>26880</v>
      </c>
      <c r="E12" s="15">
        <v>883.97</v>
      </c>
      <c r="F12" s="45">
        <f>B12+D12</f>
        <v>255629</v>
      </c>
      <c r="G12" s="16">
        <f>C12+E12</f>
        <v>8406.539999999999</v>
      </c>
      <c r="H12" s="16">
        <v>8323.22</v>
      </c>
      <c r="I12" s="17">
        <f>G12-H12</f>
        <v>83.31999999999971</v>
      </c>
    </row>
    <row r="13" spans="1:9" ht="12.75">
      <c r="A13" s="8"/>
      <c r="B13" s="69"/>
      <c r="C13" s="5"/>
      <c r="D13" s="21"/>
      <c r="E13" s="5"/>
      <c r="F13" s="46"/>
      <c r="G13" s="2"/>
      <c r="H13" s="2"/>
      <c r="I13" s="3"/>
    </row>
    <row r="14" spans="1:9" ht="12.75">
      <c r="A14" s="9" t="s">
        <v>3</v>
      </c>
      <c r="B14" s="68">
        <v>242486</v>
      </c>
      <c r="C14" s="15">
        <v>7966.65</v>
      </c>
      <c r="D14" s="73">
        <v>30956</v>
      </c>
      <c r="E14" s="15">
        <v>1017.02</v>
      </c>
      <c r="F14" s="45">
        <f>B14+D14</f>
        <v>273442</v>
      </c>
      <c r="G14" s="16">
        <f>C14+E14</f>
        <v>8983.67</v>
      </c>
      <c r="H14" s="16">
        <v>5295.11</v>
      </c>
      <c r="I14" s="17">
        <f>G14-H14</f>
        <v>3688.5600000000004</v>
      </c>
    </row>
    <row r="15" spans="1:9" ht="12.75">
      <c r="A15" s="8"/>
      <c r="B15" s="69"/>
      <c r="C15" s="5"/>
      <c r="D15" s="21"/>
      <c r="E15" s="5"/>
      <c r="F15" s="46"/>
      <c r="G15" s="2"/>
      <c r="H15" s="2"/>
      <c r="I15" s="3"/>
    </row>
    <row r="16" spans="1:9" ht="12.75">
      <c r="A16" s="9" t="s">
        <v>4</v>
      </c>
      <c r="B16" s="68">
        <v>119291</v>
      </c>
      <c r="C16" s="15">
        <v>3780.47</v>
      </c>
      <c r="D16" s="20">
        <v>17137</v>
      </c>
      <c r="E16" s="15">
        <v>543.09</v>
      </c>
      <c r="F16" s="45">
        <v>136428</v>
      </c>
      <c r="G16" s="16">
        <v>4323.56</v>
      </c>
      <c r="H16" s="16">
        <v>6025.27</v>
      </c>
      <c r="I16" s="16">
        <f>G16-H16</f>
        <v>-1701.71</v>
      </c>
    </row>
    <row r="17" spans="1:9" ht="12.75">
      <c r="A17" s="8"/>
      <c r="B17" s="69"/>
      <c r="C17" s="5"/>
      <c r="D17" s="21"/>
      <c r="E17" s="5"/>
      <c r="F17" s="47"/>
      <c r="G17" s="2"/>
      <c r="H17" s="2"/>
      <c r="I17" s="2"/>
    </row>
    <row r="18" spans="1:10" ht="12.75">
      <c r="A18" s="10" t="s">
        <v>5</v>
      </c>
      <c r="B18" s="70">
        <v>99599</v>
      </c>
      <c r="C18" s="19">
        <v>2632.08</v>
      </c>
      <c r="D18" s="22">
        <v>19173</v>
      </c>
      <c r="E18" s="19">
        <v>506.68</v>
      </c>
      <c r="F18" s="45">
        <v>118772</v>
      </c>
      <c r="G18" s="17">
        <v>3138.76</v>
      </c>
      <c r="H18" s="17">
        <v>2489.67</v>
      </c>
      <c r="I18" s="17">
        <f>G18-H18</f>
        <v>649.0900000000001</v>
      </c>
      <c r="J18" s="18"/>
    </row>
    <row r="19" spans="1:9" ht="12.75">
      <c r="A19" s="9"/>
      <c r="B19" s="71"/>
      <c r="C19" s="15"/>
      <c r="D19" s="3"/>
      <c r="E19" s="15"/>
      <c r="F19" s="36"/>
      <c r="G19" s="16"/>
      <c r="H19" s="16"/>
      <c r="I19" s="3"/>
    </row>
    <row r="20" spans="1:9" ht="12.75">
      <c r="A20" s="10" t="s">
        <v>6</v>
      </c>
      <c r="B20" s="72">
        <v>36329</v>
      </c>
      <c r="C20" s="19">
        <v>1001.8</v>
      </c>
      <c r="D20" s="4">
        <v>7917</v>
      </c>
      <c r="E20" s="19">
        <v>218.31</v>
      </c>
      <c r="F20" s="35">
        <f>B20+D20</f>
        <v>44246</v>
      </c>
      <c r="G20" s="17">
        <f>C20+E20</f>
        <v>1220.11</v>
      </c>
      <c r="H20" s="17">
        <v>1424.23</v>
      </c>
      <c r="I20" s="16">
        <f>G20-H20</f>
        <v>-204.12000000000012</v>
      </c>
    </row>
    <row r="21" spans="1:9" ht="12.75">
      <c r="A21" s="9"/>
      <c r="B21" s="71"/>
      <c r="C21" s="7"/>
      <c r="D21" s="3"/>
      <c r="E21" s="7"/>
      <c r="F21" s="34"/>
      <c r="G21" s="3"/>
      <c r="H21" s="16"/>
      <c r="I21" s="2"/>
    </row>
    <row r="22" spans="1:9" ht="12.75">
      <c r="A22" s="10" t="s">
        <v>7</v>
      </c>
      <c r="B22" s="72">
        <v>9297</v>
      </c>
      <c r="C22" s="19">
        <v>300.94</v>
      </c>
      <c r="D22" s="4">
        <v>8104</v>
      </c>
      <c r="E22" s="19">
        <v>262.34</v>
      </c>
      <c r="F22" s="35">
        <f>B22+D22</f>
        <v>17401</v>
      </c>
      <c r="G22" s="17">
        <f>C22+E22</f>
        <v>563.28</v>
      </c>
      <c r="H22" s="17">
        <v>747.04</v>
      </c>
      <c r="I22" s="17">
        <f>G22-H22</f>
        <v>-183.76</v>
      </c>
    </row>
    <row r="23" spans="1:9" ht="12.75">
      <c r="A23" s="9"/>
      <c r="B23" s="71"/>
      <c r="C23" s="7"/>
      <c r="D23" s="3"/>
      <c r="E23" s="7"/>
      <c r="F23" s="34"/>
      <c r="G23" s="3"/>
      <c r="H23" s="16"/>
      <c r="I23" s="3"/>
    </row>
    <row r="24" spans="1:9" ht="12.75">
      <c r="A24" s="10" t="s">
        <v>8</v>
      </c>
      <c r="B24" s="72">
        <v>406</v>
      </c>
      <c r="C24" s="19">
        <v>184.8</v>
      </c>
      <c r="D24" s="4">
        <v>2061</v>
      </c>
      <c r="E24" s="19">
        <v>94.6</v>
      </c>
      <c r="F24" s="35">
        <f>B24+D24</f>
        <v>2467</v>
      </c>
      <c r="G24" s="17">
        <f>C24+E24</f>
        <v>279.4</v>
      </c>
      <c r="H24" s="17">
        <v>158.65</v>
      </c>
      <c r="I24" s="16">
        <f>G24-H24</f>
        <v>120.74999999999997</v>
      </c>
    </row>
    <row r="25" spans="1:9" ht="12.75">
      <c r="A25" s="9"/>
      <c r="B25" s="71"/>
      <c r="C25" s="7"/>
      <c r="D25" s="3"/>
      <c r="E25" s="7"/>
      <c r="F25" s="34"/>
      <c r="G25" s="3"/>
      <c r="H25" s="16"/>
      <c r="I25" s="2"/>
    </row>
    <row r="26" spans="1:9" ht="12.75">
      <c r="A26" s="10" t="s">
        <v>9</v>
      </c>
      <c r="B26" s="72">
        <v>0</v>
      </c>
      <c r="C26" s="19">
        <v>63.33</v>
      </c>
      <c r="D26" s="4">
        <v>0</v>
      </c>
      <c r="E26" s="19">
        <v>63.33</v>
      </c>
      <c r="F26" s="35">
        <v>0</v>
      </c>
      <c r="G26" s="17">
        <v>126.66</v>
      </c>
      <c r="H26" s="17">
        <v>162.47</v>
      </c>
      <c r="I26" s="16">
        <f>G26-H26</f>
        <v>-35.81</v>
      </c>
    </row>
    <row r="27" spans="1:9" ht="12.75">
      <c r="A27" s="9"/>
      <c r="B27" s="71"/>
      <c r="C27" s="7"/>
      <c r="D27" s="3"/>
      <c r="E27" s="7"/>
      <c r="F27" s="34"/>
      <c r="G27" s="3"/>
      <c r="H27" s="50"/>
      <c r="I27" s="2"/>
    </row>
    <row r="28" spans="1:9" ht="12.75">
      <c r="A28" s="10" t="s">
        <v>11</v>
      </c>
      <c r="B28" s="72">
        <v>12280</v>
      </c>
      <c r="C28" s="19">
        <v>397.31</v>
      </c>
      <c r="D28" s="4">
        <v>10109</v>
      </c>
      <c r="E28" s="19">
        <v>327.06</v>
      </c>
      <c r="F28" s="34">
        <v>22389</v>
      </c>
      <c r="G28" s="17">
        <v>724.37</v>
      </c>
      <c r="H28" s="17">
        <v>838.78</v>
      </c>
      <c r="I28" s="17">
        <f>G28-H28</f>
        <v>-114.40999999999997</v>
      </c>
    </row>
    <row r="29" spans="1:9" ht="12.75">
      <c r="A29" s="9" t="s">
        <v>29</v>
      </c>
      <c r="B29" s="71"/>
      <c r="C29" s="7"/>
      <c r="D29" s="3"/>
      <c r="E29" s="7"/>
      <c r="F29" s="36"/>
      <c r="G29" s="3"/>
      <c r="H29" s="16"/>
      <c r="I29" s="3"/>
    </row>
    <row r="30" spans="1:9" ht="12.75">
      <c r="A30" s="10" t="s">
        <v>10</v>
      </c>
      <c r="B30" s="72">
        <v>47325</v>
      </c>
      <c r="C30" s="19">
        <v>1384.84</v>
      </c>
      <c r="D30" s="35">
        <v>13656</v>
      </c>
      <c r="E30" s="19">
        <v>399.6</v>
      </c>
      <c r="F30" s="58">
        <v>60981</v>
      </c>
      <c r="G30" s="17">
        <v>1784.44</v>
      </c>
      <c r="H30" s="17">
        <v>975.11</v>
      </c>
      <c r="I30" s="16">
        <f>G30-H30</f>
        <v>809.33</v>
      </c>
    </row>
    <row r="31" spans="1:9" ht="12.75">
      <c r="A31" s="9"/>
      <c r="B31" s="71"/>
      <c r="C31" s="7"/>
      <c r="D31" s="3"/>
      <c r="E31" s="7"/>
      <c r="F31" s="36"/>
      <c r="G31" s="3"/>
      <c r="H31" s="16"/>
      <c r="I31" s="2"/>
    </row>
    <row r="32" spans="1:9" ht="12.75">
      <c r="A32" s="10" t="s">
        <v>12</v>
      </c>
      <c r="B32" s="72">
        <v>130180</v>
      </c>
      <c r="C32" s="19">
        <v>3979.16</v>
      </c>
      <c r="D32" s="58">
        <v>15444</v>
      </c>
      <c r="E32" s="19">
        <v>472.06</v>
      </c>
      <c r="F32" s="58">
        <v>145624</v>
      </c>
      <c r="G32" s="17">
        <v>4451.22</v>
      </c>
      <c r="H32" s="17">
        <v>5247.22</v>
      </c>
      <c r="I32" s="17">
        <f>G32-H32</f>
        <v>-796</v>
      </c>
    </row>
    <row r="33" spans="1:9" ht="12.75">
      <c r="A33" s="9"/>
      <c r="B33" s="71"/>
      <c r="C33" s="7"/>
      <c r="D33" s="3"/>
      <c r="E33" s="7"/>
      <c r="F33" s="34"/>
      <c r="G33" s="3"/>
      <c r="H33" s="16"/>
      <c r="I33" s="3"/>
    </row>
    <row r="34" spans="1:9" ht="12.75">
      <c r="A34" s="10" t="s">
        <v>13</v>
      </c>
      <c r="B34" s="72">
        <v>210454</v>
      </c>
      <c r="C34" s="19">
        <v>6467.05</v>
      </c>
      <c r="D34" s="58">
        <v>28494</v>
      </c>
      <c r="E34" s="19">
        <v>875.6</v>
      </c>
      <c r="F34" s="58">
        <v>238948</v>
      </c>
      <c r="G34" s="17">
        <v>7342.65</v>
      </c>
      <c r="H34" s="17">
        <v>7107.22</v>
      </c>
      <c r="I34" s="17">
        <f>G34-H34</f>
        <v>235.42999999999938</v>
      </c>
    </row>
    <row r="35" spans="1:9" ht="12.75">
      <c r="A35" s="13"/>
      <c r="B35" s="60"/>
      <c r="C35" s="5"/>
      <c r="D35" s="2"/>
      <c r="E35" s="5"/>
      <c r="F35" s="36"/>
      <c r="G35" s="3"/>
      <c r="H35" s="50"/>
      <c r="I35" s="3"/>
    </row>
    <row r="36" spans="1:9" ht="12.75">
      <c r="A36" s="13" t="s">
        <v>14</v>
      </c>
      <c r="B36" s="71">
        <f>SUM(B12:B34)</f>
        <v>1136396</v>
      </c>
      <c r="C36" s="15">
        <f>SUM(C12:C34)</f>
        <v>35681</v>
      </c>
      <c r="D36" s="71">
        <f>SUM(D12:D34)</f>
        <v>179931</v>
      </c>
      <c r="E36" s="15">
        <f>SUM(E12:E34)</f>
        <v>5663.660000000001</v>
      </c>
      <c r="F36" s="34">
        <f>SUM(F12:F34)</f>
        <v>1316327</v>
      </c>
      <c r="G36" s="16">
        <v>41344.66</v>
      </c>
      <c r="H36" s="16">
        <v>38793.99</v>
      </c>
      <c r="I36" s="16">
        <f>G36-H36</f>
        <v>2550.6700000000055</v>
      </c>
    </row>
    <row r="37" spans="1:9" ht="12.75">
      <c r="A37" s="11"/>
      <c r="B37" s="72"/>
      <c r="C37" s="12"/>
      <c r="D37" s="4"/>
      <c r="E37" s="12"/>
      <c r="F37" s="4"/>
      <c r="G37" s="4"/>
      <c r="H37" s="4"/>
      <c r="I37" s="4"/>
    </row>
    <row r="38" ht="12.75">
      <c r="A38" t="s">
        <v>57</v>
      </c>
    </row>
  </sheetData>
  <mergeCells count="1">
    <mergeCell ref="D10:E10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J38"/>
  <sheetViews>
    <sheetView workbookViewId="0" topLeftCell="A1">
      <selection activeCell="A3" sqref="A3"/>
    </sheetView>
  </sheetViews>
  <sheetFormatPr defaultColWidth="11.421875" defaultRowHeight="12.75"/>
  <cols>
    <col min="1" max="1" width="10.140625" style="0" customWidth="1"/>
    <col min="2" max="2" width="12.00390625" style="37" customWidth="1"/>
    <col min="3" max="3" width="15.28125" style="0" customWidth="1"/>
    <col min="4" max="4" width="11.28125" style="0" customWidth="1"/>
    <col min="5" max="5" width="15.28125" style="0" customWidth="1"/>
    <col min="6" max="6" width="14.00390625" style="0" customWidth="1"/>
    <col min="7" max="7" width="12.28125" style="0" customWidth="1"/>
    <col min="8" max="8" width="12.421875" style="0" customWidth="1"/>
    <col min="9" max="9" width="12.57421875" style="0" customWidth="1"/>
  </cols>
  <sheetData>
    <row r="1" ht="0.75" customHeight="1"/>
    <row r="4" ht="12" customHeight="1"/>
    <row r="5" ht="12.75" hidden="1"/>
    <row r="6" ht="12.75" hidden="1"/>
    <row r="7" ht="12.75" hidden="1"/>
    <row r="8" spans="1:4" ht="12.75">
      <c r="A8" s="14" t="s">
        <v>44</v>
      </c>
      <c r="B8" s="38"/>
      <c r="C8" s="14"/>
      <c r="D8" s="14"/>
    </row>
    <row r="10" spans="1:9" ht="12.75">
      <c r="A10" s="1" t="s">
        <v>0</v>
      </c>
      <c r="B10" s="99" t="s">
        <v>15</v>
      </c>
      <c r="C10" s="100"/>
      <c r="D10" s="99" t="s">
        <v>16</v>
      </c>
      <c r="E10" s="100"/>
      <c r="F10" s="49" t="s">
        <v>43</v>
      </c>
      <c r="G10" s="49" t="s">
        <v>42</v>
      </c>
      <c r="H10" s="49" t="s">
        <v>41</v>
      </c>
      <c r="I10" s="23" t="s">
        <v>1</v>
      </c>
    </row>
    <row r="11" spans="1:9" ht="12.75">
      <c r="A11" s="8"/>
      <c r="B11" s="39" t="s">
        <v>30</v>
      </c>
      <c r="C11" s="44" t="s">
        <v>31</v>
      </c>
      <c r="D11" s="32" t="s">
        <v>30</v>
      </c>
      <c r="E11" s="44" t="s">
        <v>31</v>
      </c>
      <c r="F11" s="21"/>
      <c r="G11" s="29"/>
      <c r="H11" s="2"/>
      <c r="I11" s="3"/>
    </row>
    <row r="12" spans="1:9" ht="12.75">
      <c r="A12" s="9" t="s">
        <v>2</v>
      </c>
      <c r="B12" s="54">
        <v>24405</v>
      </c>
      <c r="C12" s="55">
        <v>3412.23</v>
      </c>
      <c r="D12" s="40">
        <v>12728</v>
      </c>
      <c r="E12" s="55">
        <v>1893.71</v>
      </c>
      <c r="F12" s="41">
        <f>B12+D12</f>
        <v>37133</v>
      </c>
      <c r="G12" s="30">
        <f>C12+E12</f>
        <v>5305.9400000000005</v>
      </c>
      <c r="H12" s="16">
        <v>4769.45</v>
      </c>
      <c r="I12" s="17">
        <f>G12-H12</f>
        <v>536.4900000000007</v>
      </c>
    </row>
    <row r="13" spans="1:9" ht="12.75">
      <c r="A13" s="8"/>
      <c r="B13" s="33"/>
      <c r="C13" s="43"/>
      <c r="D13" s="21"/>
      <c r="E13" s="43"/>
      <c r="F13" s="46"/>
      <c r="G13" s="29"/>
      <c r="H13" s="2"/>
      <c r="I13" s="3"/>
    </row>
    <row r="14" spans="1:9" ht="12.75">
      <c r="A14" s="9" t="s">
        <v>3</v>
      </c>
      <c r="B14" s="54">
        <v>25983</v>
      </c>
      <c r="C14" s="55">
        <v>3635.62</v>
      </c>
      <c r="D14" s="40">
        <v>13763</v>
      </c>
      <c r="E14" s="55">
        <v>2052.06</v>
      </c>
      <c r="F14" s="41">
        <v>39746</v>
      </c>
      <c r="G14" s="30">
        <f>C14+E14</f>
        <v>5687.68</v>
      </c>
      <c r="H14" s="16">
        <v>3741.58</v>
      </c>
      <c r="I14" s="17">
        <f>G14-H14</f>
        <v>1946.1000000000004</v>
      </c>
    </row>
    <row r="15" spans="1:9" ht="12.75">
      <c r="A15" s="8"/>
      <c r="B15" s="33"/>
      <c r="C15" s="43"/>
      <c r="D15" s="21"/>
      <c r="E15" s="43"/>
      <c r="F15" s="46"/>
      <c r="G15" s="29"/>
      <c r="H15" s="2"/>
      <c r="I15" s="3"/>
    </row>
    <row r="16" spans="1:9" ht="12.75">
      <c r="A16" s="9" t="s">
        <v>4</v>
      </c>
      <c r="B16" s="54">
        <v>17623</v>
      </c>
      <c r="C16" s="55">
        <v>2498.24</v>
      </c>
      <c r="D16" s="40">
        <v>7781</v>
      </c>
      <c r="E16" s="55">
        <v>1250.86</v>
      </c>
      <c r="F16" s="41">
        <f>B16+D16</f>
        <v>25404</v>
      </c>
      <c r="G16" s="30">
        <f>C16+E16</f>
        <v>3749.0999999999995</v>
      </c>
      <c r="H16" s="16">
        <v>4652.45</v>
      </c>
      <c r="I16" s="17">
        <f>G16-H16</f>
        <v>-903.3500000000004</v>
      </c>
    </row>
    <row r="17" spans="1:9" ht="12.75">
      <c r="A17" s="8"/>
      <c r="B17" s="33"/>
      <c r="C17" s="43"/>
      <c r="D17" s="21"/>
      <c r="E17" s="43"/>
      <c r="F17" s="47"/>
      <c r="G17" s="29"/>
      <c r="H17" s="2"/>
      <c r="I17" s="2"/>
    </row>
    <row r="18" spans="1:10" ht="12.75">
      <c r="A18" s="10" t="s">
        <v>5</v>
      </c>
      <c r="B18" s="56">
        <v>22862</v>
      </c>
      <c r="C18" s="57">
        <v>1921.41</v>
      </c>
      <c r="D18" s="41">
        <v>10642</v>
      </c>
      <c r="E18" s="57">
        <v>1032.77</v>
      </c>
      <c r="F18" s="41">
        <f>B18+D18</f>
        <v>33504</v>
      </c>
      <c r="G18" s="31">
        <f>C18+E18</f>
        <v>2954.1800000000003</v>
      </c>
      <c r="H18" s="17">
        <v>2178.5</v>
      </c>
      <c r="I18" s="17">
        <f>G18-H18</f>
        <v>775.6800000000003</v>
      </c>
      <c r="J18" s="18"/>
    </row>
    <row r="19" spans="1:9" ht="12.75">
      <c r="A19" s="9"/>
      <c r="B19" s="46"/>
      <c r="C19" s="42"/>
      <c r="D19" s="20"/>
      <c r="E19" s="42"/>
      <c r="F19" s="47"/>
      <c r="G19" s="30"/>
      <c r="H19" s="16"/>
      <c r="I19" s="2"/>
    </row>
    <row r="20" spans="1:9" ht="12.75">
      <c r="A20" s="10" t="s">
        <v>6</v>
      </c>
      <c r="B20" s="41">
        <v>15264</v>
      </c>
      <c r="C20" s="57">
        <v>764.23</v>
      </c>
      <c r="D20" s="41">
        <v>6088</v>
      </c>
      <c r="E20" s="57">
        <v>446.3</v>
      </c>
      <c r="F20" s="58">
        <f>B20+D20</f>
        <v>21352</v>
      </c>
      <c r="G20" s="31">
        <f>C20+E20</f>
        <v>1210.53</v>
      </c>
      <c r="H20" s="17">
        <v>1529.21</v>
      </c>
      <c r="I20" s="31">
        <f>G20-H20</f>
        <v>-318.68000000000006</v>
      </c>
    </row>
    <row r="21" spans="1:9" ht="12.75">
      <c r="A21" s="9"/>
      <c r="B21" s="46"/>
      <c r="C21" s="42"/>
      <c r="D21" s="20"/>
      <c r="E21" s="42"/>
      <c r="F21" s="34"/>
      <c r="G21" s="30"/>
      <c r="H21" s="3"/>
      <c r="I21" s="2"/>
    </row>
    <row r="22" spans="1:9" ht="12.75">
      <c r="A22" s="10" t="s">
        <v>7</v>
      </c>
      <c r="B22" s="45">
        <v>15261</v>
      </c>
      <c r="C22" s="57">
        <v>765.5</v>
      </c>
      <c r="D22" s="22">
        <v>6853</v>
      </c>
      <c r="E22" s="57">
        <v>474.89</v>
      </c>
      <c r="F22" s="35">
        <v>22114</v>
      </c>
      <c r="G22" s="31">
        <v>1240.39</v>
      </c>
      <c r="H22" s="17">
        <v>1419.62</v>
      </c>
      <c r="I22" s="31">
        <f>G22-H22</f>
        <v>-179.2299999999998</v>
      </c>
    </row>
    <row r="23" spans="1:9" ht="12.75">
      <c r="A23" s="9"/>
      <c r="B23" s="46"/>
      <c r="C23" s="42"/>
      <c r="D23" s="20"/>
      <c r="E23" s="42"/>
      <c r="F23" s="3"/>
      <c r="G23" s="29"/>
      <c r="H23" s="3"/>
      <c r="I23" s="3"/>
    </row>
    <row r="24" spans="1:9" ht="12.75">
      <c r="A24" s="10" t="s">
        <v>8</v>
      </c>
      <c r="B24" s="45">
        <v>11303</v>
      </c>
      <c r="C24" s="57">
        <v>627.76</v>
      </c>
      <c r="D24" s="22">
        <v>4673</v>
      </c>
      <c r="E24" s="57">
        <v>400.81</v>
      </c>
      <c r="F24" s="4">
        <f>B24+D24</f>
        <v>15976</v>
      </c>
      <c r="G24" s="31">
        <f>C24+E24</f>
        <v>1028.57</v>
      </c>
      <c r="H24" s="17">
        <v>967.14</v>
      </c>
      <c r="I24" s="31">
        <f>G24-H24</f>
        <v>61.42999999999995</v>
      </c>
    </row>
    <row r="25" spans="1:9" ht="12.75">
      <c r="A25" s="9"/>
      <c r="B25" s="46"/>
      <c r="C25" s="42"/>
      <c r="D25" s="20"/>
      <c r="E25" s="42"/>
      <c r="F25" s="3"/>
      <c r="G25" s="29"/>
      <c r="H25" s="3"/>
      <c r="I25" s="2"/>
    </row>
    <row r="26" spans="1:9" ht="12.75">
      <c r="A26" s="10" t="s">
        <v>9</v>
      </c>
      <c r="B26" s="45">
        <v>6434</v>
      </c>
      <c r="C26" s="57">
        <v>446.54</v>
      </c>
      <c r="D26" s="22">
        <v>2306</v>
      </c>
      <c r="E26" s="57">
        <v>312.03</v>
      </c>
      <c r="F26" s="4">
        <f>B26+D26</f>
        <v>8740</v>
      </c>
      <c r="G26" s="31">
        <f>C26+E26</f>
        <v>758.5699999999999</v>
      </c>
      <c r="H26" s="17">
        <v>595.06</v>
      </c>
      <c r="I26" s="30">
        <f>G26-H26</f>
        <v>163.51</v>
      </c>
    </row>
    <row r="27" spans="1:9" ht="12.75">
      <c r="A27" s="9"/>
      <c r="B27" s="46"/>
      <c r="C27" s="42"/>
      <c r="D27" s="20"/>
      <c r="E27" s="7"/>
      <c r="F27" s="3"/>
      <c r="G27" s="30"/>
      <c r="H27" s="2"/>
      <c r="I27" s="2"/>
    </row>
    <row r="28" spans="1:9" ht="12.75">
      <c r="A28" s="10" t="s">
        <v>11</v>
      </c>
      <c r="B28" s="41">
        <v>14882</v>
      </c>
      <c r="C28" s="57">
        <v>773.53</v>
      </c>
      <c r="D28" s="22">
        <v>8299</v>
      </c>
      <c r="E28" s="57">
        <v>544.99</v>
      </c>
      <c r="F28" s="48">
        <f>B28+D28</f>
        <v>23181</v>
      </c>
      <c r="G28" s="31">
        <f>C28+E28</f>
        <v>1318.52</v>
      </c>
      <c r="H28" s="17">
        <v>1164.77</v>
      </c>
      <c r="I28" s="31">
        <f>G28-H28</f>
        <v>153.75</v>
      </c>
    </row>
    <row r="29" spans="1:9" ht="12.75">
      <c r="A29" s="9"/>
      <c r="B29" s="40"/>
      <c r="C29" s="55"/>
      <c r="D29" s="20"/>
      <c r="E29" s="7"/>
      <c r="F29" s="2"/>
      <c r="G29" s="30"/>
      <c r="H29" s="3"/>
      <c r="I29" s="3"/>
    </row>
    <row r="30" spans="1:9" ht="12.75">
      <c r="A30" s="10" t="s">
        <v>10</v>
      </c>
      <c r="B30" s="41">
        <v>24782</v>
      </c>
      <c r="C30" s="57">
        <v>1155.19</v>
      </c>
      <c r="D30" s="41">
        <v>12327</v>
      </c>
      <c r="E30" s="57">
        <v>701.82</v>
      </c>
      <c r="F30" s="58">
        <f>B30+D30</f>
        <v>37109</v>
      </c>
      <c r="G30" s="31">
        <f>C30+E30</f>
        <v>1857.0100000000002</v>
      </c>
      <c r="H30" s="17">
        <v>1769.62</v>
      </c>
      <c r="I30" s="30">
        <f>G30-H30</f>
        <v>87.39000000000033</v>
      </c>
    </row>
    <row r="31" spans="1:9" ht="12.75">
      <c r="A31" s="9"/>
      <c r="B31" s="46"/>
      <c r="C31" s="7"/>
      <c r="D31" s="20"/>
      <c r="E31" s="7"/>
      <c r="F31" s="2"/>
      <c r="G31" s="3"/>
      <c r="H31" s="3"/>
      <c r="I31" s="2"/>
    </row>
    <row r="32" spans="1:9" ht="12.75">
      <c r="A32" s="10" t="s">
        <v>12</v>
      </c>
      <c r="B32" s="41">
        <v>18009</v>
      </c>
      <c r="C32" s="57">
        <v>2262.55</v>
      </c>
      <c r="D32" s="22">
        <v>7272</v>
      </c>
      <c r="E32" s="57">
        <v>1101.68</v>
      </c>
      <c r="F32" s="58">
        <f>B32+D32</f>
        <v>25281</v>
      </c>
      <c r="G32" s="31">
        <f>C32+E32</f>
        <v>3364.2300000000005</v>
      </c>
      <c r="H32" s="17">
        <v>3743.18</v>
      </c>
      <c r="I32" s="30">
        <f>G32-H32</f>
        <v>-378.94999999999936</v>
      </c>
    </row>
    <row r="33" spans="1:9" ht="12.75">
      <c r="A33" s="9"/>
      <c r="B33" s="46"/>
      <c r="C33" s="7"/>
      <c r="D33" s="20"/>
      <c r="E33" s="7"/>
      <c r="F33" s="3"/>
      <c r="G33" s="3"/>
      <c r="H33" s="3"/>
      <c r="I33" s="3"/>
    </row>
    <row r="34" spans="1:9" ht="12.75">
      <c r="A34" s="10" t="s">
        <v>13</v>
      </c>
      <c r="B34" s="41">
        <v>27627</v>
      </c>
      <c r="C34" s="57">
        <v>3974.07</v>
      </c>
      <c r="D34" s="41">
        <v>12349</v>
      </c>
      <c r="E34" s="57">
        <v>1929.76</v>
      </c>
      <c r="F34" s="35">
        <f>B34+D34</f>
        <v>39976</v>
      </c>
      <c r="G34" s="31">
        <f>C34+E34</f>
        <v>5903.83</v>
      </c>
      <c r="H34" s="17">
        <v>5410.28</v>
      </c>
      <c r="I34" s="31">
        <f>G34-H34</f>
        <v>493.5500000000002</v>
      </c>
    </row>
    <row r="35" spans="1:9" ht="12.75">
      <c r="A35" s="13"/>
      <c r="B35" s="47"/>
      <c r="C35" s="5"/>
      <c r="D35" s="21"/>
      <c r="E35" s="5"/>
      <c r="F35" s="2"/>
      <c r="G35" s="3"/>
      <c r="H35" s="2"/>
      <c r="I35" s="3"/>
    </row>
    <row r="36" spans="1:9" ht="12.75">
      <c r="A36" s="13" t="s">
        <v>14</v>
      </c>
      <c r="B36" s="46"/>
      <c r="C36" s="7"/>
      <c r="D36" s="40"/>
      <c r="E36" s="7"/>
      <c r="F36" s="48"/>
      <c r="G36" s="30"/>
      <c r="H36" s="16"/>
      <c r="I36" s="30"/>
    </row>
    <row r="37" spans="1:9" ht="12.75">
      <c r="A37" s="11"/>
      <c r="B37" s="41">
        <f aca="true" t="shared" si="0" ref="B37:H37">SUM(B12:B34)</f>
        <v>224435</v>
      </c>
      <c r="C37" s="62">
        <f t="shared" si="0"/>
        <v>22236.870000000003</v>
      </c>
      <c r="D37" s="41">
        <f t="shared" si="0"/>
        <v>105081</v>
      </c>
      <c r="E37" s="63">
        <f t="shared" si="0"/>
        <v>12141.68</v>
      </c>
      <c r="F37" s="58">
        <f t="shared" si="0"/>
        <v>329516</v>
      </c>
      <c r="G37" s="61">
        <f t="shared" si="0"/>
        <v>34378.549999999996</v>
      </c>
      <c r="H37" s="17">
        <f t="shared" si="0"/>
        <v>31940.859999999997</v>
      </c>
      <c r="I37" s="31">
        <f>G37-H37</f>
        <v>2437.6899999999987</v>
      </c>
    </row>
    <row r="38" ht="12.75">
      <c r="A38" t="s">
        <v>56</v>
      </c>
    </row>
  </sheetData>
  <mergeCells count="2">
    <mergeCell ref="B10:C10"/>
    <mergeCell ref="D10:E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34"/>
  <sheetViews>
    <sheetView workbookViewId="0" topLeftCell="A1">
      <selection activeCell="A2" sqref="A2"/>
    </sheetView>
  </sheetViews>
  <sheetFormatPr defaultColWidth="11.421875" defaultRowHeight="12.75"/>
  <cols>
    <col min="1" max="1" width="16.7109375" style="0" customWidth="1"/>
    <col min="2" max="2" width="13.140625" style="0" customWidth="1"/>
    <col min="4" max="4" width="5.421875" style="0" customWidth="1"/>
    <col min="5" max="5" width="14.28125" style="0" customWidth="1"/>
    <col min="7" max="7" width="14.421875" style="0" customWidth="1"/>
    <col min="8" max="8" width="12.7109375" style="0" customWidth="1"/>
    <col min="9" max="9" width="14.140625" style="0" customWidth="1"/>
  </cols>
  <sheetData>
    <row r="4" spans="1:4" ht="12.75">
      <c r="A4" s="14" t="s">
        <v>45</v>
      </c>
      <c r="B4" s="14"/>
      <c r="C4" s="14"/>
      <c r="D4" s="14"/>
    </row>
    <row r="6" ht="12.75">
      <c r="A6" t="s">
        <v>38</v>
      </c>
    </row>
    <row r="7" spans="1:9" ht="12.75">
      <c r="A7" s="106" t="s">
        <v>19</v>
      </c>
      <c r="B7" s="101" t="s">
        <v>17</v>
      </c>
      <c r="C7" s="108"/>
      <c r="D7" s="102"/>
      <c r="E7" s="101" t="s">
        <v>16</v>
      </c>
      <c r="F7" s="102"/>
      <c r="G7" s="2" t="s">
        <v>50</v>
      </c>
      <c r="H7" s="24" t="s">
        <v>18</v>
      </c>
      <c r="I7" s="2" t="s">
        <v>1</v>
      </c>
    </row>
    <row r="8" spans="1:9" ht="12.75">
      <c r="A8" s="107"/>
      <c r="B8" s="103" t="s">
        <v>28</v>
      </c>
      <c r="C8" s="109"/>
      <c r="D8" s="104"/>
      <c r="E8" s="103" t="s">
        <v>23</v>
      </c>
      <c r="F8" s="104"/>
      <c r="G8" s="4"/>
      <c r="H8" s="25"/>
      <c r="I8" s="4"/>
    </row>
    <row r="9" spans="1:9" ht="12.75">
      <c r="A9" s="27"/>
      <c r="B9" s="99" t="s">
        <v>39</v>
      </c>
      <c r="C9" s="105"/>
      <c r="D9" s="100"/>
      <c r="E9" s="99" t="s">
        <v>36</v>
      </c>
      <c r="F9" s="100"/>
      <c r="G9" s="3"/>
      <c r="H9" s="26"/>
      <c r="I9" s="3"/>
    </row>
    <row r="10" spans="1:9" ht="12.75">
      <c r="A10" s="27"/>
      <c r="B10" s="26" t="s">
        <v>46</v>
      </c>
      <c r="C10" s="26"/>
      <c r="D10" s="26"/>
      <c r="E10" s="6" t="s">
        <v>25</v>
      </c>
      <c r="F10" s="26" t="s">
        <v>48</v>
      </c>
      <c r="G10" s="3"/>
      <c r="H10" s="26"/>
      <c r="I10" s="3"/>
    </row>
    <row r="11" spans="1:9" ht="12.75">
      <c r="A11" s="27" t="s">
        <v>20</v>
      </c>
      <c r="B11" s="26" t="s">
        <v>47</v>
      </c>
      <c r="C11" s="26"/>
      <c r="D11" s="26"/>
      <c r="E11" s="6" t="s">
        <v>49</v>
      </c>
      <c r="F11" s="26"/>
      <c r="G11" s="3"/>
      <c r="H11" s="26"/>
      <c r="I11" s="3"/>
    </row>
    <row r="12" spans="1:9" ht="12.75">
      <c r="A12" s="27" t="s">
        <v>21</v>
      </c>
      <c r="B12" s="26"/>
      <c r="C12" s="26"/>
      <c r="D12" s="26"/>
      <c r="E12" s="6"/>
      <c r="F12" s="26"/>
      <c r="G12" s="3"/>
      <c r="H12" s="26"/>
      <c r="I12" s="3"/>
    </row>
    <row r="13" spans="1:9" ht="12.75">
      <c r="A13" s="27"/>
      <c r="B13" s="26" t="s">
        <v>26</v>
      </c>
      <c r="C13" s="51">
        <v>4218.88</v>
      </c>
      <c r="D13" s="26"/>
      <c r="E13" s="6" t="s">
        <v>26</v>
      </c>
      <c r="F13" s="51">
        <v>2128.79</v>
      </c>
      <c r="G13" s="16">
        <f>C13+F13</f>
        <v>6347.67</v>
      </c>
      <c r="H13" s="51">
        <v>4270.17</v>
      </c>
      <c r="I13" s="16">
        <f>G13-H13</f>
        <v>2077.5</v>
      </c>
    </row>
    <row r="14" spans="1:9" ht="12.75">
      <c r="A14" s="27"/>
      <c r="B14" s="26"/>
      <c r="C14" s="26"/>
      <c r="D14" s="26"/>
      <c r="E14" s="6"/>
      <c r="F14" s="26"/>
      <c r="G14" s="3"/>
      <c r="H14" s="26"/>
      <c r="I14" s="3"/>
    </row>
    <row r="15" spans="1:9" ht="12.75">
      <c r="A15" s="27"/>
      <c r="B15" s="26"/>
      <c r="C15" s="26"/>
      <c r="D15" s="26"/>
      <c r="E15" s="6"/>
      <c r="F15" s="26"/>
      <c r="G15" s="3"/>
      <c r="H15" s="26"/>
      <c r="I15" s="3"/>
    </row>
    <row r="16" spans="1:9" ht="12.75">
      <c r="A16" s="28"/>
      <c r="B16" s="25"/>
      <c r="C16" s="25"/>
      <c r="D16" s="25"/>
      <c r="E16" s="11"/>
      <c r="F16" s="25"/>
      <c r="G16" s="4"/>
      <c r="H16" s="25"/>
      <c r="I16" s="4"/>
    </row>
    <row r="17" spans="1:9" ht="12.75">
      <c r="A17" s="27"/>
      <c r="B17" s="26"/>
      <c r="C17" s="26"/>
      <c r="D17" s="26"/>
      <c r="E17" s="6"/>
      <c r="F17" s="26"/>
      <c r="G17" s="3"/>
      <c r="H17" s="26"/>
      <c r="I17" s="3"/>
    </row>
    <row r="18" spans="1:9" ht="12.75">
      <c r="A18" s="27"/>
      <c r="B18" s="26" t="s">
        <v>27</v>
      </c>
      <c r="C18" s="26">
        <v>1250</v>
      </c>
      <c r="D18" s="26"/>
      <c r="E18" s="6" t="s">
        <v>27</v>
      </c>
      <c r="F18" s="26">
        <v>458</v>
      </c>
      <c r="G18" s="3"/>
      <c r="H18" s="26"/>
      <c r="I18" s="3"/>
    </row>
    <row r="19" spans="1:9" ht="12.75">
      <c r="A19" s="27"/>
      <c r="B19" s="26" t="s">
        <v>54</v>
      </c>
      <c r="C19" s="26"/>
      <c r="D19" s="26"/>
      <c r="E19" s="6" t="s">
        <v>55</v>
      </c>
      <c r="F19" s="26"/>
      <c r="G19" s="3"/>
      <c r="H19" s="26"/>
      <c r="I19" s="3"/>
    </row>
    <row r="20" spans="1:9" ht="12.75">
      <c r="A20" s="27" t="s">
        <v>22</v>
      </c>
      <c r="B20" s="26"/>
      <c r="C20" s="26"/>
      <c r="D20" s="26"/>
      <c r="E20" s="6"/>
      <c r="F20" s="26"/>
      <c r="G20" s="3"/>
      <c r="H20" s="26"/>
      <c r="I20" s="3"/>
    </row>
    <row r="21" spans="1:9" ht="12.75">
      <c r="A21" s="27" t="s">
        <v>21</v>
      </c>
      <c r="B21" s="26" t="s">
        <v>26</v>
      </c>
      <c r="C21" s="51">
        <v>2866.39</v>
      </c>
      <c r="D21" s="26"/>
      <c r="E21" s="6" t="s">
        <v>26</v>
      </c>
      <c r="F21" s="51">
        <v>1060.91</v>
      </c>
      <c r="G21" s="16">
        <v>3927.3</v>
      </c>
      <c r="H21" s="51">
        <v>7587.92</v>
      </c>
      <c r="I21" s="16">
        <f>G21-H21</f>
        <v>-3660.62</v>
      </c>
    </row>
    <row r="22" spans="1:9" ht="12.75">
      <c r="A22" s="27"/>
      <c r="B22" s="26"/>
      <c r="C22" s="26"/>
      <c r="D22" s="26"/>
      <c r="E22" s="6"/>
      <c r="F22" s="26"/>
      <c r="G22" s="3"/>
      <c r="H22" s="26"/>
      <c r="I22" s="3"/>
    </row>
    <row r="23" spans="1:9" ht="12.75">
      <c r="A23" s="27"/>
      <c r="B23" s="26"/>
      <c r="C23" s="26"/>
      <c r="D23" s="26"/>
      <c r="E23" s="6"/>
      <c r="F23" s="26"/>
      <c r="G23" s="3"/>
      <c r="H23" s="26"/>
      <c r="I23" s="3"/>
    </row>
    <row r="24" spans="1:9" ht="12.75">
      <c r="A24" s="11"/>
      <c r="B24" s="11"/>
      <c r="C24" s="25"/>
      <c r="D24" s="25"/>
      <c r="E24" s="11"/>
      <c r="F24" s="25"/>
      <c r="G24" s="4"/>
      <c r="H24" s="25"/>
      <c r="I24" s="4"/>
    </row>
    <row r="25" spans="1:9" ht="12.75">
      <c r="A25" s="27" t="s">
        <v>24</v>
      </c>
      <c r="B25" s="6"/>
      <c r="C25" s="26"/>
      <c r="D25" s="26"/>
      <c r="E25" s="6"/>
      <c r="F25" s="26"/>
      <c r="G25" s="20"/>
      <c r="H25" s="26"/>
      <c r="I25" s="3"/>
    </row>
    <row r="26" spans="1:9" ht="12.75">
      <c r="A26" s="27" t="s">
        <v>37</v>
      </c>
      <c r="B26" s="6">
        <v>3065</v>
      </c>
      <c r="C26" s="26"/>
      <c r="D26" s="26"/>
      <c r="E26" s="6">
        <v>1364</v>
      </c>
      <c r="F26" s="26"/>
      <c r="G26" s="53">
        <f>G13+G21</f>
        <v>10274.970000000001</v>
      </c>
      <c r="H26" s="51">
        <f>H13+H21</f>
        <v>11858.09</v>
      </c>
      <c r="I26" s="16">
        <f>I13+I21</f>
        <v>-1583.12</v>
      </c>
    </row>
    <row r="27" spans="1:9" ht="12.75">
      <c r="A27" s="28" t="s">
        <v>51</v>
      </c>
      <c r="B27" s="11"/>
      <c r="C27" s="26"/>
      <c r="D27" s="26"/>
      <c r="E27" s="11"/>
      <c r="F27" s="25"/>
      <c r="G27" s="22" t="s">
        <v>51</v>
      </c>
      <c r="H27" s="52" t="s">
        <v>52</v>
      </c>
      <c r="I27" s="4"/>
    </row>
    <row r="28" spans="3:8" ht="12.75">
      <c r="C28" s="24"/>
      <c r="D28" s="24"/>
      <c r="G28" s="18">
        <v>2.31</v>
      </c>
      <c r="H28" s="59">
        <v>2.19</v>
      </c>
    </row>
    <row r="29" spans="3:4" ht="12.75">
      <c r="C29" s="26"/>
      <c r="D29" s="26"/>
    </row>
    <row r="30" spans="2:5" ht="12.75">
      <c r="B30" t="s">
        <v>53</v>
      </c>
      <c r="C30" s="26"/>
      <c r="D30" s="26"/>
      <c r="E30" s="18"/>
    </row>
    <row r="31" spans="3:4" ht="12.75">
      <c r="C31" s="26"/>
      <c r="D31" s="26"/>
    </row>
    <row r="32" spans="3:4" ht="12.75">
      <c r="C32" s="26"/>
      <c r="D32" s="26"/>
    </row>
    <row r="33" spans="3:4" ht="12.75">
      <c r="C33" s="26"/>
      <c r="D33" s="26"/>
    </row>
    <row r="34" spans="3:4" ht="12.75">
      <c r="C34" s="26"/>
      <c r="D34" s="26"/>
    </row>
  </sheetData>
  <mergeCells count="7">
    <mergeCell ref="E7:F7"/>
    <mergeCell ref="E8:F8"/>
    <mergeCell ref="B9:D9"/>
    <mergeCell ref="A7:A8"/>
    <mergeCell ref="B7:D7"/>
    <mergeCell ref="B8:D8"/>
    <mergeCell ref="E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4"/>
  <sheetViews>
    <sheetView workbookViewId="0" topLeftCell="A1">
      <selection activeCell="A1" sqref="A1:A2"/>
    </sheetView>
  </sheetViews>
  <sheetFormatPr defaultColWidth="11.421875" defaultRowHeight="12.75"/>
  <cols>
    <col min="1" max="1" width="16.7109375" style="0" customWidth="1"/>
    <col min="2" max="2" width="13.140625" style="0" customWidth="1"/>
    <col min="4" max="4" width="5.421875" style="0" customWidth="1"/>
    <col min="5" max="5" width="14.28125" style="0" customWidth="1"/>
    <col min="7" max="7" width="13.8515625" style="0" customWidth="1"/>
    <col min="8" max="8" width="12.7109375" style="0" customWidth="1"/>
    <col min="9" max="9" width="14.140625" style="0" customWidth="1"/>
  </cols>
  <sheetData>
    <row r="4" spans="1:4" ht="12.75">
      <c r="A4" s="14" t="s">
        <v>67</v>
      </c>
      <c r="B4" s="14"/>
      <c r="C4" s="14"/>
      <c r="D4" s="14"/>
    </row>
    <row r="6" ht="12.75">
      <c r="A6" t="s">
        <v>38</v>
      </c>
    </row>
    <row r="7" spans="1:9" ht="12.75">
      <c r="A7" s="106" t="s">
        <v>19</v>
      </c>
      <c r="B7" s="101" t="s">
        <v>17</v>
      </c>
      <c r="C7" s="108"/>
      <c r="D7" s="102"/>
      <c r="E7" s="101" t="s">
        <v>16</v>
      </c>
      <c r="F7" s="102"/>
      <c r="G7" s="2" t="s">
        <v>70</v>
      </c>
      <c r="H7" s="24" t="s">
        <v>50</v>
      </c>
      <c r="I7" s="2" t="s">
        <v>1</v>
      </c>
    </row>
    <row r="8" spans="1:9" ht="12.75">
      <c r="A8" s="107"/>
      <c r="B8" s="103" t="s">
        <v>28</v>
      </c>
      <c r="C8" s="109"/>
      <c r="D8" s="104"/>
      <c r="E8" s="103" t="s">
        <v>23</v>
      </c>
      <c r="F8" s="104"/>
      <c r="G8" s="4"/>
      <c r="H8" s="25"/>
      <c r="I8" s="4"/>
    </row>
    <row r="9" spans="1:9" ht="12.75">
      <c r="A9" s="27"/>
      <c r="B9" s="99" t="s">
        <v>39</v>
      </c>
      <c r="C9" s="105"/>
      <c r="D9" s="100"/>
      <c r="E9" s="99" t="s">
        <v>36</v>
      </c>
      <c r="F9" s="100"/>
      <c r="G9" s="3"/>
      <c r="H9" s="26"/>
      <c r="I9" s="3"/>
    </row>
    <row r="10" spans="1:9" ht="12.75">
      <c r="A10" s="27"/>
      <c r="B10" s="26" t="s">
        <v>46</v>
      </c>
      <c r="C10" s="26"/>
      <c r="D10" s="26"/>
      <c r="E10" s="6" t="s">
        <v>25</v>
      </c>
      <c r="F10" s="26" t="s">
        <v>73</v>
      </c>
      <c r="G10" s="3"/>
      <c r="H10" s="26"/>
      <c r="I10" s="3"/>
    </row>
    <row r="11" spans="1:9" ht="12.75">
      <c r="A11" s="27" t="s">
        <v>20</v>
      </c>
      <c r="B11" s="26" t="s">
        <v>71</v>
      </c>
      <c r="C11" s="26"/>
      <c r="D11" s="26"/>
      <c r="E11" s="6" t="s">
        <v>72</v>
      </c>
      <c r="F11" s="26"/>
      <c r="G11" s="3"/>
      <c r="H11" s="26"/>
      <c r="I11" s="3"/>
    </row>
    <row r="12" spans="1:9" ht="12.75">
      <c r="A12" s="27" t="s">
        <v>21</v>
      </c>
      <c r="B12" s="26"/>
      <c r="C12" s="26"/>
      <c r="D12" s="26"/>
      <c r="E12" s="6"/>
      <c r="F12" s="26"/>
      <c r="G12" s="3"/>
      <c r="H12" s="26"/>
      <c r="I12" s="3"/>
    </row>
    <row r="13" spans="1:9" ht="12.75">
      <c r="A13" s="27"/>
      <c r="B13" s="26" t="s">
        <v>68</v>
      </c>
      <c r="C13" s="51"/>
      <c r="D13" s="26"/>
      <c r="E13" s="6" t="s">
        <v>69</v>
      </c>
      <c r="F13" s="51"/>
      <c r="G13" s="16">
        <v>6619.23</v>
      </c>
      <c r="H13" s="51">
        <v>6347.67</v>
      </c>
      <c r="I13" s="16">
        <f>G13-H13</f>
        <v>271.5599999999995</v>
      </c>
    </row>
    <row r="14" spans="1:9" ht="12.75">
      <c r="A14" s="27"/>
      <c r="B14" s="26"/>
      <c r="C14" s="26"/>
      <c r="D14" s="26"/>
      <c r="E14" s="6"/>
      <c r="F14" s="26"/>
      <c r="G14" s="3"/>
      <c r="H14" s="26"/>
      <c r="I14" s="3"/>
    </row>
    <row r="15" spans="1:9" ht="12.75">
      <c r="A15" s="27"/>
      <c r="B15" s="26"/>
      <c r="C15" s="26"/>
      <c r="D15" s="26"/>
      <c r="E15" s="6"/>
      <c r="F15" s="26"/>
      <c r="G15" s="3"/>
      <c r="H15" s="26"/>
      <c r="I15" s="3"/>
    </row>
    <row r="16" spans="1:9" ht="12.75">
      <c r="A16" s="28"/>
      <c r="B16" s="25"/>
      <c r="C16" s="25"/>
      <c r="D16" s="25"/>
      <c r="E16" s="11"/>
      <c r="F16" s="25"/>
      <c r="G16" s="4"/>
      <c r="H16" s="25"/>
      <c r="I16" s="4"/>
    </row>
    <row r="17" spans="1:9" ht="12.75">
      <c r="A17" s="27"/>
      <c r="B17" s="26"/>
      <c r="C17" s="26"/>
      <c r="D17" s="26"/>
      <c r="E17" s="6"/>
      <c r="F17" s="26"/>
      <c r="G17" s="3"/>
      <c r="H17" s="26"/>
      <c r="I17" s="3"/>
    </row>
    <row r="18" spans="1:9" ht="12.75">
      <c r="A18" s="27"/>
      <c r="B18" s="26" t="s">
        <v>27</v>
      </c>
      <c r="C18" s="26" t="s">
        <v>76</v>
      </c>
      <c r="D18" s="26"/>
      <c r="E18" s="6" t="s">
        <v>27</v>
      </c>
      <c r="F18" s="26" t="s">
        <v>75</v>
      </c>
      <c r="G18" s="3"/>
      <c r="H18" s="26"/>
      <c r="I18" s="3"/>
    </row>
    <row r="19" spans="1:9" ht="12.75">
      <c r="A19" s="27"/>
      <c r="B19" s="26" t="s">
        <v>74</v>
      </c>
      <c r="C19" s="26"/>
      <c r="D19" s="26"/>
      <c r="E19" s="6" t="s">
        <v>74</v>
      </c>
      <c r="F19" s="26"/>
      <c r="G19" s="3"/>
      <c r="H19" s="26"/>
      <c r="I19" s="3"/>
    </row>
    <row r="20" spans="1:9" ht="12.75">
      <c r="A20" s="27" t="s">
        <v>22</v>
      </c>
      <c r="B20" s="26"/>
      <c r="C20" s="26"/>
      <c r="D20" s="26"/>
      <c r="E20" s="6"/>
      <c r="F20" s="26"/>
      <c r="G20" s="3"/>
      <c r="H20" s="26"/>
      <c r="I20" s="3"/>
    </row>
    <row r="21" spans="1:9" ht="12.75">
      <c r="A21" s="27" t="s">
        <v>21</v>
      </c>
      <c r="B21" s="26" t="s">
        <v>77</v>
      </c>
      <c r="C21" s="51"/>
      <c r="D21" s="26"/>
      <c r="E21" s="6" t="s">
        <v>78</v>
      </c>
      <c r="F21" s="51"/>
      <c r="G21" s="16">
        <v>6039.3</v>
      </c>
      <c r="H21" s="51">
        <v>3927.3</v>
      </c>
      <c r="I21" s="16">
        <f>G21-H21</f>
        <v>2112</v>
      </c>
    </row>
    <row r="22" spans="1:9" ht="12.75">
      <c r="A22" s="27"/>
      <c r="B22" s="26"/>
      <c r="C22" s="26"/>
      <c r="D22" s="26"/>
      <c r="E22" s="6"/>
      <c r="F22" s="26"/>
      <c r="G22" s="3"/>
      <c r="H22" s="26"/>
      <c r="I22" s="3"/>
    </row>
    <row r="23" spans="1:9" ht="12.75">
      <c r="A23" s="27"/>
      <c r="B23" s="26"/>
      <c r="C23" s="26"/>
      <c r="D23" s="26"/>
      <c r="E23" s="6"/>
      <c r="F23" s="26"/>
      <c r="G23" s="3"/>
      <c r="H23" s="26"/>
      <c r="I23" s="3"/>
    </row>
    <row r="24" spans="1:9" ht="12.75">
      <c r="A24" s="11"/>
      <c r="B24" s="11"/>
      <c r="C24" s="25"/>
      <c r="D24" s="25"/>
      <c r="E24" s="11"/>
      <c r="F24" s="25"/>
      <c r="G24" s="4"/>
      <c r="H24" s="25"/>
      <c r="I24" s="4"/>
    </row>
    <row r="25" spans="1:9" ht="12.75">
      <c r="A25" s="27" t="s">
        <v>24</v>
      </c>
      <c r="B25" s="6"/>
      <c r="C25" s="26"/>
      <c r="D25" s="26"/>
      <c r="E25" s="6"/>
      <c r="F25" s="26"/>
      <c r="G25" s="20"/>
      <c r="H25" s="26"/>
      <c r="I25" s="3"/>
    </row>
    <row r="26" spans="1:9" ht="12.75">
      <c r="A26" s="27" t="s">
        <v>37</v>
      </c>
      <c r="B26" s="6"/>
      <c r="C26" s="26"/>
      <c r="D26" s="26"/>
      <c r="E26" s="6"/>
      <c r="F26" s="26"/>
      <c r="G26" s="53">
        <f>G13+G21</f>
        <v>12658.529999999999</v>
      </c>
      <c r="H26" s="51">
        <f>H13+H21</f>
        <v>10274.970000000001</v>
      </c>
      <c r="I26" s="16">
        <f>I13+I21</f>
        <v>2383.5599999999995</v>
      </c>
    </row>
    <row r="27" spans="1:9" ht="12.75">
      <c r="A27" s="28"/>
      <c r="B27" s="11">
        <v>3433</v>
      </c>
      <c r="C27" s="26"/>
      <c r="D27" s="26"/>
      <c r="E27" s="11">
        <v>1382</v>
      </c>
      <c r="F27" s="25"/>
      <c r="G27" s="22"/>
      <c r="H27" s="52" t="s">
        <v>79</v>
      </c>
      <c r="I27" s="4"/>
    </row>
    <row r="28" spans="2:8" ht="12.75">
      <c r="B28" t="s">
        <v>83</v>
      </c>
      <c r="C28" s="24"/>
      <c r="D28" s="24"/>
      <c r="G28" s="18"/>
      <c r="H28" s="59" t="s">
        <v>84</v>
      </c>
    </row>
    <row r="29" spans="3:4" ht="12.75">
      <c r="C29" s="26"/>
      <c r="D29" s="26"/>
    </row>
    <row r="30" spans="2:5" ht="12.75">
      <c r="B30" t="s">
        <v>80</v>
      </c>
      <c r="C30" s="26"/>
      <c r="D30" s="26"/>
      <c r="E30" s="18"/>
    </row>
    <row r="31" spans="3:4" ht="12.75">
      <c r="C31" s="26"/>
      <c r="D31" s="26"/>
    </row>
    <row r="32" spans="3:4" ht="12.75">
      <c r="C32" s="26"/>
      <c r="D32" s="26"/>
    </row>
    <row r="33" spans="3:4" ht="12.75">
      <c r="C33" s="26"/>
      <c r="D33" s="26"/>
    </row>
    <row r="34" spans="3:4" ht="12.75">
      <c r="C34" s="26"/>
      <c r="D34" s="26"/>
    </row>
  </sheetData>
  <mergeCells count="7">
    <mergeCell ref="B9:D9"/>
    <mergeCell ref="E9:F9"/>
    <mergeCell ref="A7:A8"/>
    <mergeCell ref="B7:D7"/>
    <mergeCell ref="E7:F7"/>
    <mergeCell ref="B8:D8"/>
    <mergeCell ref="E8:F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34"/>
  <sheetViews>
    <sheetView zoomScale="75" zoomScaleNormal="75" workbookViewId="0" topLeftCell="A1">
      <selection activeCell="A1" sqref="A1:A2"/>
    </sheetView>
  </sheetViews>
  <sheetFormatPr defaultColWidth="11.421875" defaultRowHeight="12.75"/>
  <cols>
    <col min="1" max="1" width="16.7109375" style="0" customWidth="1"/>
    <col min="2" max="2" width="13.140625" style="0" customWidth="1"/>
    <col min="4" max="4" width="5.421875" style="0" customWidth="1"/>
    <col min="5" max="5" width="14.28125" style="0" customWidth="1"/>
    <col min="7" max="7" width="13.8515625" style="0" customWidth="1"/>
    <col min="8" max="8" width="12.7109375" style="0" customWidth="1"/>
    <col min="9" max="9" width="14.140625" style="0" customWidth="1"/>
  </cols>
  <sheetData>
    <row r="4" spans="1:4" ht="12.75">
      <c r="A4" s="14" t="s">
        <v>91</v>
      </c>
      <c r="B4" s="14"/>
      <c r="C4" s="14"/>
      <c r="D4" s="14"/>
    </row>
    <row r="6" ht="12.75">
      <c r="A6" t="s">
        <v>38</v>
      </c>
    </row>
    <row r="7" spans="1:9" ht="12.75">
      <c r="A7" s="106" t="s">
        <v>19</v>
      </c>
      <c r="B7" s="101" t="s">
        <v>17</v>
      </c>
      <c r="C7" s="108"/>
      <c r="D7" s="102"/>
      <c r="E7" s="101" t="s">
        <v>16</v>
      </c>
      <c r="F7" s="102"/>
      <c r="G7" s="2" t="s">
        <v>92</v>
      </c>
      <c r="H7" s="24" t="s">
        <v>70</v>
      </c>
      <c r="I7" s="2" t="s">
        <v>1</v>
      </c>
    </row>
    <row r="8" spans="1:9" ht="12.75">
      <c r="A8" s="107"/>
      <c r="B8" s="103" t="s">
        <v>28</v>
      </c>
      <c r="C8" s="109"/>
      <c r="D8" s="104"/>
      <c r="E8" s="103" t="s">
        <v>23</v>
      </c>
      <c r="F8" s="104"/>
      <c r="G8" s="4"/>
      <c r="H8" s="25"/>
      <c r="I8" s="4"/>
    </row>
    <row r="9" spans="1:9" ht="12.75">
      <c r="A9" s="27"/>
      <c r="B9" s="99" t="s">
        <v>39</v>
      </c>
      <c r="C9" s="105"/>
      <c r="D9" s="100"/>
      <c r="E9" s="99" t="s">
        <v>36</v>
      </c>
      <c r="F9" s="100"/>
      <c r="G9" s="3"/>
      <c r="H9" s="26"/>
      <c r="I9" s="3"/>
    </row>
    <row r="10" spans="1:9" ht="12.75">
      <c r="A10" s="27"/>
      <c r="B10" s="26" t="s">
        <v>97</v>
      </c>
      <c r="C10" s="26"/>
      <c r="D10" s="26"/>
      <c r="E10" s="6" t="s">
        <v>25</v>
      </c>
      <c r="F10" s="26" t="s">
        <v>95</v>
      </c>
      <c r="G10" s="3"/>
      <c r="H10" s="26"/>
      <c r="I10" s="3"/>
    </row>
    <row r="11" spans="1:9" ht="12.75">
      <c r="A11" s="27" t="s">
        <v>20</v>
      </c>
      <c r="B11" s="26" t="s">
        <v>101</v>
      </c>
      <c r="C11" s="26"/>
      <c r="D11" s="26"/>
      <c r="E11" s="6" t="s">
        <v>100</v>
      </c>
      <c r="F11" s="26"/>
      <c r="G11" s="3"/>
      <c r="H11" s="26"/>
      <c r="I11" s="3"/>
    </row>
    <row r="12" spans="1:9" ht="12.75">
      <c r="A12" s="27" t="s">
        <v>21</v>
      </c>
      <c r="B12" s="26"/>
      <c r="C12" s="26"/>
      <c r="D12" s="26"/>
      <c r="E12" s="6"/>
      <c r="F12" s="26"/>
      <c r="G12" s="3"/>
      <c r="H12" s="26"/>
      <c r="I12" s="3"/>
    </row>
    <row r="13" spans="1:9" ht="12.75">
      <c r="A13" s="27"/>
      <c r="B13" s="26" t="s">
        <v>98</v>
      </c>
      <c r="C13" s="51"/>
      <c r="D13" s="26"/>
      <c r="E13" s="6" t="s">
        <v>96</v>
      </c>
      <c r="F13" s="51"/>
      <c r="G13" s="16">
        <v>6324.42</v>
      </c>
      <c r="H13" s="51">
        <v>6619.23</v>
      </c>
      <c r="I13" s="16">
        <f>G13-H13</f>
        <v>-294.8099999999995</v>
      </c>
    </row>
    <row r="14" spans="1:9" ht="12.75">
      <c r="A14" s="27"/>
      <c r="B14" s="26"/>
      <c r="C14" s="26"/>
      <c r="D14" s="26"/>
      <c r="E14" s="6"/>
      <c r="F14" s="26"/>
      <c r="G14" s="3"/>
      <c r="H14" s="26"/>
      <c r="I14" s="3"/>
    </row>
    <row r="15" spans="1:9" ht="12.75">
      <c r="A15" s="27"/>
      <c r="B15" s="26"/>
      <c r="C15" s="26"/>
      <c r="D15" s="26"/>
      <c r="E15" s="6"/>
      <c r="F15" s="26"/>
      <c r="G15" s="3"/>
      <c r="H15" s="26"/>
      <c r="I15" s="3"/>
    </row>
    <row r="16" spans="1:9" ht="12.75">
      <c r="A16" s="28"/>
      <c r="B16" s="25"/>
      <c r="C16" s="25"/>
      <c r="D16" s="25"/>
      <c r="E16" s="11"/>
      <c r="F16" s="25"/>
      <c r="G16" s="4"/>
      <c r="H16" s="25"/>
      <c r="I16" s="4"/>
    </row>
    <row r="17" spans="1:9" ht="12.75">
      <c r="A17" s="27"/>
      <c r="B17" s="26"/>
      <c r="C17" s="26"/>
      <c r="D17" s="26"/>
      <c r="E17" s="6"/>
      <c r="F17" s="26"/>
      <c r="G17" s="3"/>
      <c r="H17" s="26"/>
      <c r="I17" s="3"/>
    </row>
    <row r="18" spans="1:9" ht="12.75">
      <c r="A18" s="27"/>
      <c r="B18" s="26" t="s">
        <v>27</v>
      </c>
      <c r="C18" s="26" t="s">
        <v>102</v>
      </c>
      <c r="D18" s="26"/>
      <c r="E18" s="6" t="s">
        <v>105</v>
      </c>
      <c r="F18" s="26"/>
      <c r="G18" s="3"/>
      <c r="H18" s="26"/>
      <c r="I18" s="3"/>
    </row>
    <row r="19" spans="1:9" ht="12.75">
      <c r="A19" s="27"/>
      <c r="B19" s="26" t="s">
        <v>104</v>
      </c>
      <c r="C19" s="26"/>
      <c r="D19" s="26"/>
      <c r="E19" s="6" t="s">
        <v>106</v>
      </c>
      <c r="F19" s="26"/>
      <c r="G19" s="3"/>
      <c r="H19" s="26"/>
      <c r="I19" s="3"/>
    </row>
    <row r="20" spans="1:9" ht="12.75">
      <c r="A20" s="27" t="s">
        <v>22</v>
      </c>
      <c r="B20" s="26"/>
      <c r="C20" s="26"/>
      <c r="D20" s="26"/>
      <c r="E20" s="6"/>
      <c r="F20" s="26"/>
      <c r="G20" s="3"/>
      <c r="H20" s="26"/>
      <c r="I20" s="3"/>
    </row>
    <row r="21" spans="1:9" ht="12.75">
      <c r="A21" s="27" t="s">
        <v>21</v>
      </c>
      <c r="B21" s="26" t="s">
        <v>103</v>
      </c>
      <c r="C21" s="51"/>
      <c r="D21" s="26"/>
      <c r="E21" s="6" t="s">
        <v>107</v>
      </c>
      <c r="F21" s="51"/>
      <c r="G21" s="16">
        <v>4007.38</v>
      </c>
      <c r="H21" s="51">
        <v>6039.3</v>
      </c>
      <c r="I21" s="16">
        <f>G21-H21</f>
        <v>-2031.92</v>
      </c>
    </row>
    <row r="22" spans="1:9" ht="12.75">
      <c r="A22" s="27"/>
      <c r="B22" s="26"/>
      <c r="C22" s="26"/>
      <c r="D22" s="26"/>
      <c r="E22" s="6"/>
      <c r="F22" s="26"/>
      <c r="G22" s="3"/>
      <c r="H22" s="26"/>
      <c r="I22" s="3"/>
    </row>
    <row r="23" spans="1:9" ht="12.75">
      <c r="A23" s="27"/>
      <c r="B23" s="26"/>
      <c r="C23" s="26"/>
      <c r="D23" s="26"/>
      <c r="E23" s="6"/>
      <c r="F23" s="26"/>
      <c r="G23" s="3"/>
      <c r="H23" s="26"/>
      <c r="I23" s="3"/>
    </row>
    <row r="24" spans="1:9" ht="12.75">
      <c r="A24" s="11"/>
      <c r="B24" s="11"/>
      <c r="C24" s="25"/>
      <c r="D24" s="25"/>
      <c r="E24" s="11"/>
      <c r="F24" s="25"/>
      <c r="G24" s="4"/>
      <c r="H24" s="25"/>
      <c r="I24" s="4"/>
    </row>
    <row r="25" spans="1:9" ht="12.75">
      <c r="A25" s="27" t="s">
        <v>24</v>
      </c>
      <c r="B25" s="6"/>
      <c r="C25" s="26"/>
      <c r="D25" s="26"/>
      <c r="E25" s="6"/>
      <c r="F25" s="26"/>
      <c r="G25" s="20"/>
      <c r="H25" s="26"/>
      <c r="I25" s="3"/>
    </row>
    <row r="26" spans="1:9" ht="12.75">
      <c r="A26" s="27" t="s">
        <v>37</v>
      </c>
      <c r="B26" s="6"/>
      <c r="C26" s="26"/>
      <c r="D26" s="26"/>
      <c r="E26" s="6"/>
      <c r="F26" s="26"/>
      <c r="G26" s="53">
        <f>G13+G21</f>
        <v>10331.8</v>
      </c>
      <c r="H26" s="51">
        <f>H13+H21</f>
        <v>12658.529999999999</v>
      </c>
      <c r="I26" s="16">
        <f>I13+I21</f>
        <v>-2326.7299999999996</v>
      </c>
    </row>
    <row r="27" spans="1:9" ht="12.75">
      <c r="A27" s="28"/>
      <c r="B27" s="11">
        <v>2757</v>
      </c>
      <c r="C27" s="26"/>
      <c r="D27" s="26"/>
      <c r="E27" s="11">
        <v>904</v>
      </c>
      <c r="F27" s="25"/>
      <c r="G27" s="22">
        <v>3661</v>
      </c>
      <c r="H27" s="52" t="s">
        <v>79</v>
      </c>
      <c r="I27" s="4"/>
    </row>
    <row r="28" spans="2:8" ht="12.75">
      <c r="B28" t="s">
        <v>93</v>
      </c>
      <c r="C28" s="24"/>
      <c r="D28" s="24"/>
      <c r="G28" s="18"/>
      <c r="H28" s="59"/>
    </row>
    <row r="29" spans="3:4" ht="12.75">
      <c r="C29" s="26"/>
      <c r="D29" s="26"/>
    </row>
    <row r="30" spans="2:5" ht="12.75">
      <c r="B30" t="s">
        <v>108</v>
      </c>
      <c r="C30" s="26"/>
      <c r="D30" s="26"/>
      <c r="E30" s="18"/>
    </row>
    <row r="31" spans="3:4" ht="12.75">
      <c r="C31" s="26"/>
      <c r="D31" s="26"/>
    </row>
    <row r="32" spans="3:4" ht="12.75">
      <c r="C32" s="26"/>
      <c r="D32" s="26"/>
    </row>
    <row r="33" spans="3:4" ht="12.75">
      <c r="C33" s="26"/>
      <c r="D33" s="26"/>
    </row>
    <row r="34" spans="3:4" ht="12.75">
      <c r="C34" s="26"/>
      <c r="D34" s="26"/>
    </row>
  </sheetData>
  <mergeCells count="7">
    <mergeCell ref="B9:D9"/>
    <mergeCell ref="E9:F9"/>
    <mergeCell ref="A7:A8"/>
    <mergeCell ref="B7:D7"/>
    <mergeCell ref="E7:F7"/>
    <mergeCell ref="B8:D8"/>
    <mergeCell ref="E8:F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J38"/>
  <sheetViews>
    <sheetView workbookViewId="0" topLeftCell="A1">
      <selection activeCell="A3" sqref="A2:A3"/>
    </sheetView>
  </sheetViews>
  <sheetFormatPr defaultColWidth="11.421875" defaultRowHeight="12.75"/>
  <cols>
    <col min="1" max="1" width="10.140625" style="0" customWidth="1"/>
    <col min="2" max="2" width="11.28125" style="64" customWidth="1"/>
    <col min="3" max="3" width="15.28125" style="85" customWidth="1"/>
    <col min="4" max="4" width="10.8515625" style="0" customWidth="1"/>
    <col min="5" max="5" width="16.421875" style="0" customWidth="1"/>
    <col min="6" max="6" width="13.8515625" style="0" customWidth="1"/>
    <col min="7" max="7" width="14.421875" style="0" customWidth="1"/>
    <col min="8" max="8" width="14.57421875" style="0" customWidth="1"/>
    <col min="9" max="9" width="14.140625" style="0" customWidth="1"/>
  </cols>
  <sheetData>
    <row r="1" ht="0.75" customHeight="1"/>
    <row r="4" ht="12" customHeight="1"/>
    <row r="5" ht="12.75" hidden="1"/>
    <row r="6" ht="12.75" hidden="1"/>
    <row r="7" ht="12.75" hidden="1"/>
    <row r="8" spans="1:4" ht="12.75">
      <c r="A8" s="14" t="s">
        <v>87</v>
      </c>
      <c r="B8" s="65"/>
      <c r="C8" s="86"/>
      <c r="D8" s="14"/>
    </row>
    <row r="10" spans="1:9" ht="12.75">
      <c r="A10" s="1" t="s">
        <v>0</v>
      </c>
      <c r="B10" s="66" t="s">
        <v>94</v>
      </c>
      <c r="C10" s="87"/>
      <c r="D10" s="99" t="s">
        <v>64</v>
      </c>
      <c r="E10" s="100"/>
      <c r="F10" s="1" t="s">
        <v>88</v>
      </c>
      <c r="G10" s="1" t="s">
        <v>89</v>
      </c>
      <c r="H10" s="1" t="s">
        <v>90</v>
      </c>
      <c r="I10" s="23" t="s">
        <v>1</v>
      </c>
    </row>
    <row r="11" spans="1:9" ht="12.75">
      <c r="A11" s="8"/>
      <c r="B11" s="74" t="s">
        <v>30</v>
      </c>
      <c r="C11" s="87" t="s">
        <v>59</v>
      </c>
      <c r="D11" s="49" t="s">
        <v>30</v>
      </c>
      <c r="E11" s="49" t="s">
        <v>35</v>
      </c>
      <c r="F11" s="21"/>
      <c r="G11" s="2"/>
      <c r="H11" s="2"/>
      <c r="I11" s="3"/>
    </row>
    <row r="12" spans="1:9" ht="12.75">
      <c r="A12" s="9" t="s">
        <v>2</v>
      </c>
      <c r="B12" s="75">
        <v>198393</v>
      </c>
      <c r="C12" s="88">
        <v>6504.67</v>
      </c>
      <c r="D12" s="73">
        <v>23661</v>
      </c>
      <c r="E12" s="15">
        <v>775.77</v>
      </c>
      <c r="F12" s="82">
        <f>(B12+D12)</f>
        <v>222054</v>
      </c>
      <c r="G12" s="16">
        <f>(C12+E12)</f>
        <v>7280.4400000000005</v>
      </c>
      <c r="H12" s="16">
        <v>8154.52</v>
      </c>
      <c r="I12" s="17">
        <f>G12-H12</f>
        <v>-874.0799999999999</v>
      </c>
    </row>
    <row r="13" spans="1:9" ht="12.75">
      <c r="A13" s="8"/>
      <c r="B13" s="76"/>
      <c r="C13" s="89"/>
      <c r="D13" s="21"/>
      <c r="E13" s="5"/>
      <c r="F13" s="46"/>
      <c r="G13" s="2"/>
      <c r="H13" s="2"/>
      <c r="I13" s="3"/>
    </row>
    <row r="14" spans="1:9" ht="12.75">
      <c r="A14" s="9" t="s">
        <v>3</v>
      </c>
      <c r="B14" s="75">
        <v>196127</v>
      </c>
      <c r="C14" s="88">
        <v>6430.91</v>
      </c>
      <c r="D14" s="73">
        <v>24872</v>
      </c>
      <c r="E14" s="15">
        <v>815.55</v>
      </c>
      <c r="F14" s="82">
        <f>(B14+D14)</f>
        <v>220999</v>
      </c>
      <c r="G14" s="16">
        <f>(C14+E14)</f>
        <v>7246.46</v>
      </c>
      <c r="H14" s="16">
        <v>4504.37</v>
      </c>
      <c r="I14" s="17">
        <f>G14-H14</f>
        <v>2742.09</v>
      </c>
    </row>
    <row r="15" spans="1:9" ht="12.75">
      <c r="A15" s="8"/>
      <c r="B15" s="76"/>
      <c r="C15" s="89"/>
      <c r="D15" s="21"/>
      <c r="E15" s="5"/>
      <c r="F15" s="46"/>
      <c r="G15" s="2"/>
      <c r="H15" s="2"/>
      <c r="I15" s="3"/>
    </row>
    <row r="16" spans="1:9" ht="12.75">
      <c r="A16" s="9" t="s">
        <v>4</v>
      </c>
      <c r="B16" s="75">
        <v>222694</v>
      </c>
      <c r="C16" s="88">
        <v>6959.56</v>
      </c>
      <c r="D16" s="20">
        <v>29336</v>
      </c>
      <c r="E16" s="15">
        <v>916.8</v>
      </c>
      <c r="F16" s="82">
        <f>(B16+D16)</f>
        <v>252030</v>
      </c>
      <c r="G16" s="16">
        <f>(C16+E16)</f>
        <v>7876.360000000001</v>
      </c>
      <c r="H16" s="16">
        <v>8492.44</v>
      </c>
      <c r="I16" s="16">
        <f>G16-H16</f>
        <v>-616.0799999999999</v>
      </c>
    </row>
    <row r="17" spans="1:9" ht="12.75">
      <c r="A17" s="8"/>
      <c r="B17" s="76"/>
      <c r="C17" s="89"/>
      <c r="D17" s="21"/>
      <c r="E17" s="5"/>
      <c r="F17" s="47"/>
      <c r="G17" s="2"/>
      <c r="H17" s="2"/>
      <c r="I17" s="2"/>
    </row>
    <row r="18" spans="1:10" ht="12.75">
      <c r="A18" s="10" t="s">
        <v>5</v>
      </c>
      <c r="B18" s="77">
        <v>108882</v>
      </c>
      <c r="C18" s="90">
        <v>2746.02</v>
      </c>
      <c r="D18" s="22">
        <v>15989</v>
      </c>
      <c r="E18" s="19">
        <v>403.25</v>
      </c>
      <c r="F18" s="82">
        <f>B18+D18</f>
        <v>124871</v>
      </c>
      <c r="G18" s="17">
        <f>C18+E18</f>
        <v>3149.27</v>
      </c>
      <c r="H18" s="17">
        <v>2944.74</v>
      </c>
      <c r="I18" s="17">
        <f>G18-H18</f>
        <v>204.5300000000002</v>
      </c>
      <c r="J18" s="18"/>
    </row>
    <row r="19" spans="1:9" ht="12.75">
      <c r="A19" s="9"/>
      <c r="B19" s="71"/>
      <c r="C19" s="88"/>
      <c r="D19" s="3"/>
      <c r="E19" s="15"/>
      <c r="F19" s="36"/>
      <c r="G19" s="16"/>
      <c r="H19" s="16"/>
      <c r="I19" s="3"/>
    </row>
    <row r="20" spans="1:9" ht="12.75">
      <c r="A20" s="10" t="s">
        <v>6</v>
      </c>
      <c r="B20" s="72">
        <v>45000</v>
      </c>
      <c r="C20" s="90">
        <v>1171.4</v>
      </c>
      <c r="D20" s="4">
        <v>11380</v>
      </c>
      <c r="E20" s="19">
        <v>296.24</v>
      </c>
      <c r="F20" s="72">
        <f>B20+D20</f>
        <v>56380</v>
      </c>
      <c r="G20" s="17">
        <f>C20+E20</f>
        <v>1467.64</v>
      </c>
      <c r="H20" s="17">
        <v>1632.93</v>
      </c>
      <c r="I20" s="16">
        <f>G20-H20</f>
        <v>-165.28999999999996</v>
      </c>
    </row>
    <row r="21" spans="1:9" ht="12.75">
      <c r="A21" s="9"/>
      <c r="B21" s="71"/>
      <c r="C21" s="88"/>
      <c r="D21" s="3"/>
      <c r="E21" s="7"/>
      <c r="F21" s="34"/>
      <c r="G21" s="3"/>
      <c r="H21" s="16"/>
      <c r="I21" s="2"/>
    </row>
    <row r="22" spans="1:9" ht="12.75">
      <c r="A22" s="10" t="s">
        <v>7</v>
      </c>
      <c r="B22" s="72">
        <v>888</v>
      </c>
      <c r="C22" s="90">
        <v>325.28</v>
      </c>
      <c r="D22" s="4">
        <v>692</v>
      </c>
      <c r="E22" s="19">
        <v>253.5</v>
      </c>
      <c r="F22" s="72">
        <f>B22+D22</f>
        <v>1580</v>
      </c>
      <c r="G22" s="17">
        <f>C22+E22</f>
        <v>578.78</v>
      </c>
      <c r="H22" s="17">
        <v>551.46</v>
      </c>
      <c r="I22" s="17">
        <f>G22-H22</f>
        <v>27.319999999999936</v>
      </c>
    </row>
    <row r="23" spans="1:9" ht="12.75">
      <c r="A23" s="9"/>
      <c r="B23" s="71"/>
      <c r="C23" s="88"/>
      <c r="D23" s="3"/>
      <c r="E23" s="7"/>
      <c r="F23" s="34"/>
      <c r="G23" s="3"/>
      <c r="H23" s="16"/>
      <c r="I23" s="3"/>
    </row>
    <row r="24" spans="1:9" ht="12.75">
      <c r="A24" s="10" t="s">
        <v>8</v>
      </c>
      <c r="B24" s="72">
        <v>73</v>
      </c>
      <c r="C24" s="90">
        <v>130.31</v>
      </c>
      <c r="D24" s="4">
        <v>0</v>
      </c>
      <c r="E24" s="19">
        <v>0</v>
      </c>
      <c r="F24" s="58">
        <f>B24+D24</f>
        <v>73</v>
      </c>
      <c r="G24" s="17">
        <f>C24+E24</f>
        <v>130.31</v>
      </c>
      <c r="H24" s="17">
        <v>187.05</v>
      </c>
      <c r="I24" s="16">
        <f>G24-H24</f>
        <v>-56.74000000000001</v>
      </c>
    </row>
    <row r="25" spans="1:9" ht="12.75">
      <c r="A25" s="9"/>
      <c r="B25" s="71"/>
      <c r="C25" s="88"/>
      <c r="D25" s="3"/>
      <c r="E25" s="7"/>
      <c r="F25" s="34"/>
      <c r="G25" s="3"/>
      <c r="H25" s="16"/>
      <c r="I25" s="2"/>
    </row>
    <row r="26" spans="1:9" ht="12.75">
      <c r="A26" s="10" t="s">
        <v>9</v>
      </c>
      <c r="B26" s="72">
        <v>0</v>
      </c>
      <c r="C26" s="90">
        <v>64.24</v>
      </c>
      <c r="D26" s="4">
        <v>0</v>
      </c>
      <c r="E26" s="19">
        <v>64.23</v>
      </c>
      <c r="F26" s="58">
        <f>B26+D26</f>
        <v>0</v>
      </c>
      <c r="G26" s="17">
        <f>C26+E26</f>
        <v>128.47</v>
      </c>
      <c r="H26" s="17">
        <v>126.66</v>
      </c>
      <c r="I26" s="16">
        <f>G26-H26</f>
        <v>1.8100000000000023</v>
      </c>
    </row>
    <row r="27" spans="1:9" ht="12.75">
      <c r="A27" s="9"/>
      <c r="B27" s="71"/>
      <c r="C27" s="88"/>
      <c r="D27" s="3"/>
      <c r="E27" s="7"/>
      <c r="F27" s="34"/>
      <c r="G27" s="3"/>
      <c r="H27" s="50" t="s">
        <v>99</v>
      </c>
      <c r="I27" s="2"/>
    </row>
    <row r="28" spans="1:9" ht="12.75">
      <c r="A28" s="10" t="s">
        <v>11</v>
      </c>
      <c r="B28" s="72">
        <v>17296</v>
      </c>
      <c r="C28" s="90">
        <v>563</v>
      </c>
      <c r="D28" s="4">
        <v>13032</v>
      </c>
      <c r="E28" s="19">
        <v>424.2</v>
      </c>
      <c r="F28" s="58">
        <f>B28+D28</f>
        <v>30328</v>
      </c>
      <c r="G28" s="17">
        <f>C28+E28</f>
        <v>987.2</v>
      </c>
      <c r="H28" s="17">
        <v>788.1</v>
      </c>
      <c r="I28" s="17">
        <f>G28-H28</f>
        <v>199.10000000000002</v>
      </c>
    </row>
    <row r="29" spans="1:9" ht="12.75">
      <c r="A29" s="9"/>
      <c r="B29" s="71"/>
      <c r="C29" s="88"/>
      <c r="D29" s="3"/>
      <c r="E29" s="7"/>
      <c r="F29" s="36"/>
      <c r="G29" s="3"/>
      <c r="H29" s="16"/>
      <c r="I29" s="3"/>
    </row>
    <row r="30" spans="1:9" ht="12.75">
      <c r="A30" s="10" t="s">
        <v>10</v>
      </c>
      <c r="B30" s="72">
        <v>36507</v>
      </c>
      <c r="C30" s="90">
        <v>1142.49</v>
      </c>
      <c r="D30" s="35">
        <v>8127</v>
      </c>
      <c r="E30" s="19">
        <v>254.34</v>
      </c>
      <c r="F30" s="58">
        <f>B30+D30</f>
        <v>44634</v>
      </c>
      <c r="G30" s="17">
        <f>C30+E30</f>
        <v>1396.83</v>
      </c>
      <c r="H30" s="17">
        <v>1730.89</v>
      </c>
      <c r="I30" s="16">
        <f>G30-H30</f>
        <v>-334.0600000000002</v>
      </c>
    </row>
    <row r="31" spans="1:9" ht="12.75">
      <c r="A31" s="9"/>
      <c r="B31" s="71"/>
      <c r="C31" s="88"/>
      <c r="D31" s="3"/>
      <c r="E31" s="7"/>
      <c r="F31" s="36"/>
      <c r="G31" s="3"/>
      <c r="H31" s="16"/>
      <c r="I31" s="2"/>
    </row>
    <row r="32" spans="1:9" ht="12.75">
      <c r="A32" s="10" t="s">
        <v>12</v>
      </c>
      <c r="B32" s="72">
        <v>187534</v>
      </c>
      <c r="C32" s="90">
        <v>7301.19</v>
      </c>
      <c r="D32" s="58">
        <v>26154</v>
      </c>
      <c r="E32" s="19">
        <v>1018.24</v>
      </c>
      <c r="F32" s="58">
        <f>B32+D32</f>
        <v>213688</v>
      </c>
      <c r="G32" s="17">
        <f>C32+E32</f>
        <v>8319.43</v>
      </c>
      <c r="H32" s="17">
        <v>5374.56</v>
      </c>
      <c r="I32" s="17">
        <f>G32-H32</f>
        <v>2944.87</v>
      </c>
    </row>
    <row r="33" spans="1:9" ht="12.75">
      <c r="A33" s="9"/>
      <c r="B33" s="71"/>
      <c r="C33" s="88"/>
      <c r="D33" s="3"/>
      <c r="E33" s="7"/>
      <c r="F33" s="34"/>
      <c r="G33" s="3"/>
      <c r="H33" s="16"/>
      <c r="I33" s="3"/>
    </row>
    <row r="34" spans="1:9" ht="12.75">
      <c r="A34" s="10" t="s">
        <v>13</v>
      </c>
      <c r="B34" s="72">
        <v>191961</v>
      </c>
      <c r="C34" s="90">
        <v>7810.52</v>
      </c>
      <c r="D34" s="58">
        <v>27205</v>
      </c>
      <c r="E34" s="19">
        <v>1106.92</v>
      </c>
      <c r="F34" s="58">
        <f>B34+D34</f>
        <v>219166</v>
      </c>
      <c r="G34" s="17">
        <f>C34+E34</f>
        <v>8917.44</v>
      </c>
      <c r="H34" s="17">
        <v>7120.27</v>
      </c>
      <c r="I34" s="17">
        <f>G34-H34</f>
        <v>1797.17</v>
      </c>
    </row>
    <row r="35" spans="1:9" ht="12.75">
      <c r="A35" s="13"/>
      <c r="B35" s="60"/>
      <c r="C35" s="89"/>
      <c r="D35" s="2"/>
      <c r="E35" s="5"/>
      <c r="F35" s="36"/>
      <c r="G35" s="3"/>
      <c r="H35" s="50"/>
      <c r="I35" s="3"/>
    </row>
    <row r="36" spans="1:9" ht="12.75">
      <c r="A36" s="13" t="s">
        <v>14</v>
      </c>
      <c r="B36" s="71">
        <f>SUM(B12:B34)</f>
        <v>1205355</v>
      </c>
      <c r="C36" s="88">
        <f>SUM(C12:C35)</f>
        <v>41149.59000000001</v>
      </c>
      <c r="D36" s="71">
        <f>SUM(D12:D35)</f>
        <v>180448</v>
      </c>
      <c r="E36" s="15">
        <f>SUM(E12:E35)</f>
        <v>6329.039999999999</v>
      </c>
      <c r="F36" s="34">
        <f>SUM(F11:F35)</f>
        <v>1385803</v>
      </c>
      <c r="G36" s="16">
        <f>SUM(G11:G35)</f>
        <v>47478.630000000005</v>
      </c>
      <c r="H36" s="16">
        <f>SUM(H12:H35)</f>
        <v>41607.98999999999</v>
      </c>
      <c r="I36" s="16">
        <f>G36-H36</f>
        <v>5870.640000000014</v>
      </c>
    </row>
    <row r="37" spans="1:9" ht="12.75">
      <c r="A37" s="4"/>
      <c r="B37" s="72"/>
      <c r="C37" s="91"/>
      <c r="D37" s="4"/>
      <c r="E37" s="12"/>
      <c r="F37" s="4"/>
      <c r="G37" s="4"/>
      <c r="H37" s="17"/>
      <c r="I37" s="4"/>
    </row>
    <row r="38" spans="1:3" ht="12.75">
      <c r="A38" t="s">
        <v>109</v>
      </c>
      <c r="C38" s="85" t="s">
        <v>110</v>
      </c>
    </row>
  </sheetData>
  <mergeCells count="1">
    <mergeCell ref="D10:E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A1" sqref="A1"/>
    </sheetView>
  </sheetViews>
  <sheetFormatPr defaultColWidth="11.421875" defaultRowHeight="12.75"/>
  <cols>
    <col min="4" max="4" width="10.00390625" style="0" customWidth="1"/>
    <col min="5" max="5" width="10.57421875" style="0" customWidth="1"/>
    <col min="6" max="6" width="13.00390625" style="0" customWidth="1"/>
    <col min="8" max="8" width="12.28125" style="0" customWidth="1"/>
    <col min="9" max="9" width="15.421875" style="0" customWidth="1"/>
    <col min="10" max="10" width="12.28125" style="0" customWidth="1"/>
  </cols>
  <sheetData>
    <row r="2" spans="1:4" ht="12.75">
      <c r="A2" s="14" t="s">
        <v>113</v>
      </c>
      <c r="B2" s="14"/>
      <c r="C2" s="14"/>
      <c r="D2" s="14"/>
    </row>
    <row r="3" ht="12.75">
      <c r="B3" s="37"/>
    </row>
    <row r="4" spans="1:10" ht="12.75">
      <c r="A4" s="1" t="s">
        <v>0</v>
      </c>
      <c r="B4" s="99" t="s">
        <v>85</v>
      </c>
      <c r="C4" s="100"/>
      <c r="D4" s="99" t="s">
        <v>86</v>
      </c>
      <c r="E4" s="100"/>
      <c r="F4" s="49" t="s">
        <v>116</v>
      </c>
      <c r="G4" s="93" t="s">
        <v>114</v>
      </c>
      <c r="H4" s="49" t="s">
        <v>115</v>
      </c>
      <c r="I4" s="94" t="s">
        <v>118</v>
      </c>
      <c r="J4" s="94" t="s">
        <v>119</v>
      </c>
    </row>
    <row r="5" spans="1:10" ht="12.75">
      <c r="A5" s="8"/>
      <c r="B5" s="78" t="s">
        <v>30</v>
      </c>
      <c r="C5" s="44" t="s">
        <v>31</v>
      </c>
      <c r="D5" s="32" t="s">
        <v>30</v>
      </c>
      <c r="E5" s="44" t="s">
        <v>31</v>
      </c>
      <c r="F5" s="21"/>
      <c r="G5" s="29"/>
      <c r="H5" s="30"/>
      <c r="I5" s="3"/>
      <c r="J5" s="2"/>
    </row>
    <row r="6" spans="1:10" ht="12.75">
      <c r="A6" s="9" t="s">
        <v>2</v>
      </c>
      <c r="B6" s="79">
        <v>23823</v>
      </c>
      <c r="C6" s="55">
        <v>3433.29</v>
      </c>
      <c r="D6" s="40">
        <v>8488</v>
      </c>
      <c r="E6" s="55">
        <v>1419.92</v>
      </c>
      <c r="F6" s="41">
        <f>(B6+D6)</f>
        <v>32311</v>
      </c>
      <c r="G6" s="31">
        <f>(C6+E6)</f>
        <v>4853.21</v>
      </c>
      <c r="H6" s="31">
        <v>4421.66</v>
      </c>
      <c r="I6" s="16">
        <f>G6-H6</f>
        <v>431.5500000000002</v>
      </c>
      <c r="J6" s="16">
        <f>G6-H6</f>
        <v>431.5500000000002</v>
      </c>
    </row>
    <row r="7" spans="1:10" ht="12.75">
      <c r="A7" s="8"/>
      <c r="B7" s="80"/>
      <c r="C7" s="43"/>
      <c r="D7" s="21"/>
      <c r="E7" s="43"/>
      <c r="F7" s="40"/>
      <c r="G7" s="30"/>
      <c r="H7" s="95"/>
      <c r="I7" s="50"/>
      <c r="J7" s="2"/>
    </row>
    <row r="8" spans="1:10" ht="12.75">
      <c r="A8" s="9" t="s">
        <v>3</v>
      </c>
      <c r="B8" s="79">
        <v>22701</v>
      </c>
      <c r="C8" s="55">
        <v>3300.06</v>
      </c>
      <c r="D8" s="40">
        <v>11146</v>
      </c>
      <c r="E8" s="84">
        <v>1792.85</v>
      </c>
      <c r="F8" s="41">
        <f>(B8+D8)</f>
        <v>33847</v>
      </c>
      <c r="G8" s="31">
        <f>(C8+E8)</f>
        <v>5092.91</v>
      </c>
      <c r="H8" s="96">
        <v>5358.99</v>
      </c>
      <c r="I8" s="17">
        <f aca="true" t="shared" si="0" ref="I8:I30">G8-H8</f>
        <v>-266.0799999999999</v>
      </c>
      <c r="J8" s="17">
        <f>J6+I8</f>
        <v>165.47000000000025</v>
      </c>
    </row>
    <row r="9" spans="1:10" ht="12.75">
      <c r="A9" s="8"/>
      <c r="B9" s="80"/>
      <c r="C9" s="43"/>
      <c r="D9" s="21"/>
      <c r="E9" s="43"/>
      <c r="F9" s="46"/>
      <c r="G9" s="29"/>
      <c r="H9" s="95"/>
      <c r="I9" s="50"/>
      <c r="J9" s="2"/>
    </row>
    <row r="10" spans="1:10" ht="12.75">
      <c r="A10" s="9" t="s">
        <v>4</v>
      </c>
      <c r="B10" s="79">
        <v>21281</v>
      </c>
      <c r="C10" s="55">
        <v>3059.17</v>
      </c>
      <c r="D10" s="40">
        <v>8384</v>
      </c>
      <c r="E10" s="55">
        <v>1397.55</v>
      </c>
      <c r="F10" s="41">
        <f>(B10+D10)</f>
        <v>29665</v>
      </c>
      <c r="G10" s="31">
        <f>(C10+E10)</f>
        <v>4456.72</v>
      </c>
      <c r="H10" s="96">
        <v>5035.18</v>
      </c>
      <c r="I10" s="17">
        <f t="shared" si="0"/>
        <v>-578.46</v>
      </c>
      <c r="J10" s="17">
        <f>I6+I8+I10</f>
        <v>-412.9899999999998</v>
      </c>
    </row>
    <row r="11" spans="1:10" ht="12.75">
      <c r="A11" s="8"/>
      <c r="B11" s="80"/>
      <c r="C11" s="43"/>
      <c r="D11" s="21"/>
      <c r="E11" s="43"/>
      <c r="F11" s="40"/>
      <c r="G11" s="29"/>
      <c r="H11" s="97"/>
      <c r="I11" s="50"/>
      <c r="J11" s="2"/>
    </row>
    <row r="12" spans="1:10" ht="12.75">
      <c r="A12" s="10" t="s">
        <v>5</v>
      </c>
      <c r="B12" s="81">
        <v>15516</v>
      </c>
      <c r="C12" s="57">
        <v>820.67</v>
      </c>
      <c r="D12" s="41">
        <v>7698</v>
      </c>
      <c r="E12" s="57">
        <v>550.56</v>
      </c>
      <c r="F12" s="41">
        <f>(B12+D12)</f>
        <v>23214</v>
      </c>
      <c r="G12" s="31">
        <f>(C12+E12)</f>
        <v>1371.23</v>
      </c>
      <c r="H12" s="96">
        <v>2939.37</v>
      </c>
      <c r="I12" s="17">
        <f t="shared" si="0"/>
        <v>-1568.1399999999999</v>
      </c>
      <c r="J12" s="17">
        <f>I6+I8+I10+I12</f>
        <v>-1981.1299999999997</v>
      </c>
    </row>
    <row r="13" spans="1:10" ht="12.75">
      <c r="A13" s="9"/>
      <c r="B13" s="46"/>
      <c r="C13" s="42"/>
      <c r="D13" s="20"/>
      <c r="E13" s="42"/>
      <c r="F13" s="40"/>
      <c r="G13" s="30"/>
      <c r="H13" s="95"/>
      <c r="I13" s="50"/>
      <c r="J13" s="2"/>
    </row>
    <row r="14" spans="1:10" ht="12.75">
      <c r="A14" s="10" t="s">
        <v>6</v>
      </c>
      <c r="B14" s="41"/>
      <c r="C14" s="57"/>
      <c r="D14" s="41"/>
      <c r="E14" s="57"/>
      <c r="F14" s="41">
        <f>(B14+D14)</f>
        <v>0</v>
      </c>
      <c r="G14" s="31">
        <f>(C14+E14)</f>
        <v>0</v>
      </c>
      <c r="H14" s="96">
        <v>1382.67</v>
      </c>
      <c r="I14" s="17">
        <f t="shared" si="0"/>
        <v>-1382.67</v>
      </c>
      <c r="J14" s="4"/>
    </row>
    <row r="15" spans="1:10" ht="12.75">
      <c r="A15" s="9"/>
      <c r="B15" s="46"/>
      <c r="C15" s="42"/>
      <c r="D15" s="20"/>
      <c r="E15" s="42"/>
      <c r="F15" s="40"/>
      <c r="G15" s="29"/>
      <c r="H15" s="97"/>
      <c r="I15" s="50"/>
      <c r="J15" s="2"/>
    </row>
    <row r="16" spans="1:10" ht="12.75">
      <c r="A16" s="10" t="s">
        <v>7</v>
      </c>
      <c r="B16" s="41"/>
      <c r="C16" s="57"/>
      <c r="D16" s="41"/>
      <c r="E16" s="57"/>
      <c r="F16" s="41"/>
      <c r="G16" s="31">
        <f>C16+E16</f>
        <v>0</v>
      </c>
      <c r="H16" s="96">
        <v>1559.68</v>
      </c>
      <c r="I16" s="17">
        <f t="shared" si="0"/>
        <v>-1559.68</v>
      </c>
      <c r="J16" s="4"/>
    </row>
    <row r="17" spans="1:10" ht="12.75">
      <c r="A17" s="9"/>
      <c r="B17" s="46"/>
      <c r="C17" s="42"/>
      <c r="D17" s="20"/>
      <c r="E17" s="42"/>
      <c r="F17" s="40"/>
      <c r="G17" s="83"/>
      <c r="H17" s="98"/>
      <c r="I17" s="50"/>
      <c r="J17" s="2"/>
    </row>
    <row r="18" spans="1:10" ht="12.75">
      <c r="A18" s="10" t="s">
        <v>8</v>
      </c>
      <c r="B18" s="45"/>
      <c r="C18" s="57"/>
      <c r="D18" s="22"/>
      <c r="E18" s="57"/>
      <c r="F18" s="41"/>
      <c r="G18" s="83">
        <f>C18+E18</f>
        <v>0</v>
      </c>
      <c r="H18" s="98">
        <v>1020.01</v>
      </c>
      <c r="I18" s="17">
        <f t="shared" si="0"/>
        <v>-1020.01</v>
      </c>
      <c r="J18" s="4"/>
    </row>
    <row r="19" spans="1:10" ht="12.75">
      <c r="A19" s="9"/>
      <c r="B19" s="46"/>
      <c r="C19" s="42"/>
      <c r="D19" s="20"/>
      <c r="E19" s="42"/>
      <c r="F19" s="40"/>
      <c r="G19" s="29"/>
      <c r="H19" s="95"/>
      <c r="I19" s="50"/>
      <c r="J19" s="2"/>
    </row>
    <row r="20" spans="1:10" ht="12.75">
      <c r="A20" s="10" t="s">
        <v>9</v>
      </c>
      <c r="B20" s="45"/>
      <c r="C20" s="57"/>
      <c r="D20" s="22"/>
      <c r="E20" s="57"/>
      <c r="F20" s="41"/>
      <c r="G20" s="31">
        <f>C20+E20</f>
        <v>0</v>
      </c>
      <c r="H20" s="96">
        <v>841.12</v>
      </c>
      <c r="I20" s="17">
        <f t="shared" si="0"/>
        <v>-841.12</v>
      </c>
      <c r="J20" s="4"/>
    </row>
    <row r="21" spans="1:10" ht="12.75">
      <c r="A21" s="9"/>
      <c r="B21" s="46"/>
      <c r="C21" s="42"/>
      <c r="D21" s="20"/>
      <c r="E21" s="7"/>
      <c r="F21" s="40"/>
      <c r="G21" s="83"/>
      <c r="H21" s="98"/>
      <c r="I21" s="50"/>
      <c r="J21" s="2"/>
    </row>
    <row r="22" spans="1:10" ht="12.75">
      <c r="A22" s="10" t="s">
        <v>11</v>
      </c>
      <c r="B22" s="41"/>
      <c r="C22" s="57"/>
      <c r="D22" s="22"/>
      <c r="E22" s="57"/>
      <c r="F22" s="58"/>
      <c r="G22" s="31">
        <f>C22+E22</f>
        <v>0</v>
      </c>
      <c r="H22" s="96">
        <v>1343.15</v>
      </c>
      <c r="I22" s="17">
        <f t="shared" si="0"/>
        <v>-1343.15</v>
      </c>
      <c r="J22" s="4"/>
    </row>
    <row r="23" spans="1:10" ht="12.75">
      <c r="A23" s="9"/>
      <c r="B23" s="40"/>
      <c r="C23" s="55"/>
      <c r="D23" s="20"/>
      <c r="E23" s="7"/>
      <c r="F23" s="2"/>
      <c r="G23" s="30"/>
      <c r="H23" s="95"/>
      <c r="I23" s="50"/>
      <c r="J23" s="2"/>
    </row>
    <row r="24" spans="1:10" ht="12.75">
      <c r="A24" s="10" t="s">
        <v>10</v>
      </c>
      <c r="B24" s="41"/>
      <c r="C24" s="57"/>
      <c r="D24" s="41"/>
      <c r="E24" s="57"/>
      <c r="F24" s="58"/>
      <c r="G24" s="31">
        <f>C24+E24</f>
        <v>0</v>
      </c>
      <c r="H24" s="96">
        <v>1689.83</v>
      </c>
      <c r="I24" s="17">
        <f t="shared" si="0"/>
        <v>-1689.83</v>
      </c>
      <c r="J24" s="4"/>
    </row>
    <row r="25" spans="1:10" ht="12.75">
      <c r="A25" s="9"/>
      <c r="B25" s="46"/>
      <c r="C25" s="7"/>
      <c r="D25" s="20"/>
      <c r="E25" s="7"/>
      <c r="F25" s="2"/>
      <c r="G25" s="3"/>
      <c r="H25" s="6"/>
      <c r="I25" s="50"/>
      <c r="J25" s="2"/>
    </row>
    <row r="26" spans="1:10" ht="12.75">
      <c r="A26" s="10" t="s">
        <v>12</v>
      </c>
      <c r="B26" s="41"/>
      <c r="C26" s="57"/>
      <c r="D26" s="22"/>
      <c r="E26" s="57"/>
      <c r="F26" s="58"/>
      <c r="G26" s="31">
        <f>C26+E26</f>
        <v>0</v>
      </c>
      <c r="H26" s="96">
        <v>3555.24</v>
      </c>
      <c r="I26" s="17">
        <f t="shared" si="0"/>
        <v>-3555.24</v>
      </c>
      <c r="J26" s="4"/>
    </row>
    <row r="27" spans="1:10" ht="12.75">
      <c r="A27" s="9"/>
      <c r="B27" s="46"/>
      <c r="C27" s="7"/>
      <c r="D27" s="20"/>
      <c r="E27" s="7"/>
      <c r="F27" s="3"/>
      <c r="G27" s="3"/>
      <c r="H27" s="6"/>
      <c r="I27" s="50"/>
      <c r="J27" s="2"/>
    </row>
    <row r="28" spans="1:10" ht="12.75">
      <c r="A28" s="10" t="s">
        <v>13</v>
      </c>
      <c r="B28" s="41"/>
      <c r="C28" s="57"/>
      <c r="D28" s="41"/>
      <c r="E28" s="57"/>
      <c r="F28" s="58"/>
      <c r="G28" s="31">
        <f>C28+E28</f>
        <v>0</v>
      </c>
      <c r="H28" s="96">
        <v>5397.58</v>
      </c>
      <c r="I28" s="17">
        <f t="shared" si="0"/>
        <v>-5397.58</v>
      </c>
      <c r="J28" s="4"/>
    </row>
    <row r="29" spans="1:10" ht="12.75">
      <c r="A29" s="13"/>
      <c r="B29" s="46"/>
      <c r="C29" s="7"/>
      <c r="D29" s="40"/>
      <c r="E29" s="7"/>
      <c r="F29" s="48"/>
      <c r="G29" s="30"/>
      <c r="H29" s="95"/>
      <c r="I29" s="50"/>
      <c r="J29" s="2"/>
    </row>
    <row r="30" spans="1:10" ht="12.75">
      <c r="A30" s="10" t="s">
        <v>14</v>
      </c>
      <c r="B30" s="41"/>
      <c r="C30" s="63"/>
      <c r="D30" s="41"/>
      <c r="E30" s="63"/>
      <c r="F30" s="58"/>
      <c r="G30" s="31">
        <f>C30+E30</f>
        <v>0</v>
      </c>
      <c r="H30" s="96">
        <v>34544.48</v>
      </c>
      <c r="I30" s="17">
        <f t="shared" si="0"/>
        <v>-34544.48</v>
      </c>
      <c r="J30" s="4"/>
    </row>
    <row r="31" spans="1:2" ht="12.75">
      <c r="A31" t="s">
        <v>112</v>
      </c>
      <c r="B31" s="37"/>
    </row>
  </sheetData>
  <mergeCells count="2">
    <mergeCell ref="B4:C4"/>
    <mergeCell ref="D4:E4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Jean Moulin - Chateaulin</dc:creator>
  <cp:keywords/>
  <dc:description/>
  <cp:lastModifiedBy>Install</cp:lastModifiedBy>
  <cp:lastPrinted>2006-06-02T11:14:27Z</cp:lastPrinted>
  <dcterms:created xsi:type="dcterms:W3CDTF">2002-05-29T09:16:34Z</dcterms:created>
  <dcterms:modified xsi:type="dcterms:W3CDTF">2006-07-03T11:10:37Z</dcterms:modified>
  <cp:category/>
  <cp:version/>
  <cp:contentType/>
  <cp:contentStatus/>
</cp:coreProperties>
</file>