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5876" windowHeight="9264" activeTab="0"/>
  </bookViews>
  <sheets>
    <sheet name="exécution bud et FdR" sheetId="1" r:id="rId1"/>
  </sheets>
  <definedNames/>
  <calcPr fullCalcOnLoad="1"/>
</workbook>
</file>

<file path=xl/comments1.xml><?xml version="1.0" encoding="utf-8"?>
<comments xmlns="http://schemas.openxmlformats.org/spreadsheetml/2006/main">
  <authors>
    <author>MEN</author>
  </authors>
  <commentList>
    <comment ref="B10" authorId="0">
      <text>
        <r>
          <rPr>
            <sz val="8"/>
            <rFont val="Tahoma"/>
            <family val="0"/>
          </rPr>
          <t xml:space="preserve">
La CAF, ou IAF en cas de capacité négative, se calcule à partir du compte de résultat et fait appel aux notions de charges décaissables et produits encaissables (charges et produits qui génèrent des flux de trésorerie).
La CAF représente un surplus potentiel de trésorerie et correspond à la différence entre les produits encaissables et les charges décaissables.
Résultat net de l'exercice
+ Dotations aux amortissements et aux provisions (C 68)
- Reprises sur provisions et amortissements (C78)
- Neutralisation des amortissements (C776)
+ Valeur nette comptable des éléments d'actifs cédés (C675)
- Produits des cessions d'éléments d'actifs (C775)
- Quote-part des subventions d'investissement virée au résultat de l'exercice (C777)
</t>
        </r>
      </text>
    </comment>
    <comment ref="A31" authorId="0">
      <text>
        <r>
          <rPr>
            <b/>
            <sz val="8"/>
            <rFont val="Tahoma"/>
            <family val="0"/>
          </rPr>
          <t xml:space="preserve">Il représente la différence entre les ressources stables et les emplois stables et traduit la marge de manœuvre dont dispose l’établissement sur les éléments à caractère durable de son patrimoine. 
Les ressources stables se calculent à partir de la balance générale des comptes comme la somme 
- des soldes créditeurs des comptes 10, 110, 120, 13 auxquels on soustrait les soldes débiteurs des comptes 119, 129 et 139 (capitaux propres) 
- des soldes créditeurs des comptes 14 et 15 (provisions) 
- des soldes créditeurs des comptes 28, 29, 39, 49 et 59 (amortissements et dépréciations) 
- des soldes débiteurs des comptes 16 sauf 1688, 17 (dettes financières) 
Les emplois stables ou actifs immobilisés brut se calculent à partir de la balance générale des comptes comme la somme 
- des soldes débiteurs des comptes 20 (immobilisations incorporelles) ;
- des soldes débiteurs des comptes 21, 22, 23, 24 et 25 (immobilisations corporelles et immobilisations en cours) ; 
- des soldes débiteurs des comptes 26 et 27 sauf 2768 (immobilisations financières) ;
- des soldes débiteurs des comptes 481 (charges à répartir) ;
De manière synthétique on définira le fonds de roulement par la formule
FdR = soldes créditeurs (classes 1 + 2  + 39 + 49 + 59) – soldes débiteurs (classes 1 + 2)
</t>
        </r>
        <r>
          <rPr>
            <sz val="8"/>
            <rFont val="Tahoma"/>
            <family val="0"/>
          </rPr>
          <t xml:space="preserve">
</t>
        </r>
      </text>
    </comment>
  </commentList>
</comments>
</file>

<file path=xl/sharedStrings.xml><?xml version="1.0" encoding="utf-8"?>
<sst xmlns="http://schemas.openxmlformats.org/spreadsheetml/2006/main" count="43" uniqueCount="38">
  <si>
    <t>dépenses</t>
  </si>
  <si>
    <t>recettes</t>
  </si>
  <si>
    <t>Résultat</t>
  </si>
  <si>
    <t>Investissement</t>
  </si>
  <si>
    <t>Total dépenses</t>
  </si>
  <si>
    <t>Provisions risques et charges</t>
  </si>
  <si>
    <t>Dotations aux amortissements</t>
  </si>
  <si>
    <t>Neutralisation des amortissements</t>
  </si>
  <si>
    <t>Reprises provisions</t>
  </si>
  <si>
    <t>Total recettes</t>
  </si>
  <si>
    <t>129 - résultat déficitaire</t>
  </si>
  <si>
    <t>139 - sub invest inscrite au compte de résultat</t>
  </si>
  <si>
    <t>15 / 29 / 39 / 49 / 59 - provisions charges, risques, tiers, etc,</t>
  </si>
  <si>
    <t>21 à 27- comptes immo</t>
  </si>
  <si>
    <t>1068 - réserves de l'établissement</t>
  </si>
  <si>
    <t>120 - résultat excédentaire</t>
  </si>
  <si>
    <t>131 - sub équipements reçus</t>
  </si>
  <si>
    <t>28 - amortissements</t>
  </si>
  <si>
    <t>Exploitation</t>
  </si>
  <si>
    <t>débit</t>
  </si>
  <si>
    <t>crédit</t>
  </si>
  <si>
    <t>Bilan d'entrée</t>
  </si>
  <si>
    <t>opérations de l'exercice</t>
  </si>
  <si>
    <t>Solde</t>
  </si>
  <si>
    <t>débiteur</t>
  </si>
  <si>
    <t>créditeur</t>
  </si>
  <si>
    <t>Amortissement subvention</t>
  </si>
  <si>
    <t>Sortie d'inventaire</t>
  </si>
  <si>
    <t>Investissement (dotation)</t>
  </si>
  <si>
    <t>Investissement (subvention)</t>
  </si>
  <si>
    <t>102 - Biens mis à dispo (Dotation)</t>
  </si>
  <si>
    <t>FdR année n-1</t>
  </si>
  <si>
    <t>FdR année N</t>
  </si>
  <si>
    <t>Variation du fonds de roulement</t>
  </si>
  <si>
    <t>Exécution budgétaire de l'année N section de fonctionnement</t>
  </si>
  <si>
    <t>Exécution budgétaire de l'année N section des opérations en capital</t>
  </si>
  <si>
    <t>contrôle variation du fonds de roulement</t>
  </si>
  <si>
    <r>
      <t xml:space="preserve">Relation exécution budgétaire - Fonds de roulement
</t>
    </r>
    <r>
      <rPr>
        <i/>
        <sz val="8"/>
        <color indexed="10"/>
        <rFont val="Arial"/>
        <family val="2"/>
      </rPr>
      <t>Nota : seules les cellules encadrées de rouge sont accessibles à la saisie. Le petit triangle rouge signifie qu'un commentaire est disponible</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</si>
</sst>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s>
  <fonts count="45">
    <font>
      <sz val="10"/>
      <name val="Arial"/>
      <family val="0"/>
    </font>
    <font>
      <sz val="8"/>
      <name val="Arial"/>
      <family val="0"/>
    </font>
    <font>
      <sz val="14"/>
      <name val="Arial"/>
      <family val="0"/>
    </font>
    <font>
      <sz val="10"/>
      <color indexed="10"/>
      <name val="Arial"/>
      <family val="0"/>
    </font>
    <font>
      <sz val="14"/>
      <color indexed="12"/>
      <name val="Arial"/>
      <family val="0"/>
    </font>
    <font>
      <sz val="12"/>
      <name val="Arial"/>
      <family val="0"/>
    </font>
    <font>
      <sz val="12"/>
      <color indexed="12"/>
      <name val="Arial"/>
      <family val="0"/>
    </font>
    <font>
      <sz val="8"/>
      <name val="Tahoma"/>
      <family val="0"/>
    </font>
    <font>
      <b/>
      <sz val="8"/>
      <name val="Tahoma"/>
      <family val="0"/>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6"/>
        <bgColor indexed="64"/>
      </patternFill>
    </fill>
    <fill>
      <patternFill patternType="solid">
        <fgColor indexed="40"/>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
      <patternFill patternType="gray125">
        <bgColor indexed="46"/>
      </patternFill>
    </fill>
    <fill>
      <patternFill patternType="gray125">
        <bgColor indexed="50"/>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color indexed="10"/>
      </left>
      <right style="medium">
        <color indexed="10"/>
      </right>
      <top style="medium">
        <color indexed="10"/>
      </top>
      <bottom style="medium">
        <color indexed="10"/>
      </bottom>
    </border>
    <border>
      <left style="double"/>
      <right>
        <color indexed="63"/>
      </right>
      <top style="thin"/>
      <bottom style="thin"/>
    </border>
    <border>
      <left style="thin"/>
      <right>
        <color indexed="63"/>
      </right>
      <top style="thin"/>
      <bottom style="double"/>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color indexed="10"/>
      </bottom>
    </border>
    <border>
      <left style="medium">
        <color indexed="10"/>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medium">
        <color indexed="10"/>
      </left>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05">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xf>
    <xf numFmtId="164" fontId="2" fillId="33" borderId="10" xfId="0" applyNumberFormat="1" applyFont="1" applyFill="1" applyBorder="1" applyAlignment="1">
      <alignment/>
    </xf>
    <xf numFmtId="0" fontId="0" fillId="0" borderId="0" xfId="0" applyAlignment="1">
      <alignment vertical="center"/>
    </xf>
    <xf numFmtId="0" fontId="2"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164" fontId="2" fillId="33" borderId="13" xfId="0" applyNumberFormat="1" applyFont="1" applyFill="1" applyBorder="1" applyAlignment="1">
      <alignment vertical="center"/>
    </xf>
    <xf numFmtId="164" fontId="2" fillId="33" borderId="13" xfId="0" applyNumberFormat="1" applyFont="1" applyFill="1" applyBorder="1" applyAlignment="1">
      <alignment/>
    </xf>
    <xf numFmtId="164" fontId="2" fillId="0" borderId="14" xfId="0" applyNumberFormat="1" applyFont="1" applyBorder="1" applyAlignment="1" applyProtection="1">
      <alignment vertical="center"/>
      <protection locked="0"/>
    </xf>
    <xf numFmtId="0" fontId="3" fillId="0" borderId="0" xfId="0" applyFont="1" applyAlignment="1">
      <alignment vertical="center" wrapText="1"/>
    </xf>
    <xf numFmtId="2" fontId="2" fillId="0" borderId="10" xfId="0" applyNumberFormat="1" applyFont="1" applyFill="1" applyBorder="1" applyAlignment="1">
      <alignment vertical="center" wrapText="1"/>
    </xf>
    <xf numFmtId="0" fontId="2" fillId="34" borderId="12" xfId="0" applyFont="1" applyFill="1" applyBorder="1" applyAlignment="1">
      <alignment vertical="center"/>
    </xf>
    <xf numFmtId="2" fontId="2" fillId="0" borderId="10" xfId="0" applyNumberFormat="1" applyFont="1" applyBorder="1" applyAlignment="1">
      <alignment vertical="center" wrapText="1"/>
    </xf>
    <xf numFmtId="0" fontId="2" fillId="35" borderId="12" xfId="0" applyFont="1" applyFill="1" applyBorder="1" applyAlignment="1">
      <alignment vertical="center"/>
    </xf>
    <xf numFmtId="2" fontId="2" fillId="35" borderId="10" xfId="0" applyNumberFormat="1" applyFont="1" applyFill="1" applyBorder="1" applyAlignment="1">
      <alignment vertical="center" wrapText="1"/>
    </xf>
    <xf numFmtId="0" fontId="2" fillId="35" borderId="15" xfId="0" applyFont="1" applyFill="1" applyBorder="1" applyAlignment="1">
      <alignment vertical="center"/>
    </xf>
    <xf numFmtId="40" fontId="2" fillId="35" borderId="10" xfId="0" applyNumberFormat="1" applyFont="1" applyFill="1" applyBorder="1" applyAlignment="1">
      <alignment vertical="center"/>
    </xf>
    <xf numFmtId="2" fontId="2" fillId="36" borderId="10" xfId="0" applyNumberFormat="1" applyFont="1" applyFill="1" applyBorder="1" applyAlignment="1">
      <alignment vertical="center" wrapText="1"/>
    </xf>
    <xf numFmtId="2" fontId="2" fillId="34" borderId="10" xfId="0" applyNumberFormat="1" applyFont="1" applyFill="1" applyBorder="1" applyAlignment="1">
      <alignment vertical="center" wrapText="1"/>
    </xf>
    <xf numFmtId="0" fontId="2" fillId="37" borderId="12" xfId="0" applyFont="1" applyFill="1" applyBorder="1" applyAlignment="1">
      <alignment vertical="center"/>
    </xf>
    <xf numFmtId="2" fontId="2" fillId="37" borderId="10" xfId="0" applyNumberFormat="1" applyFont="1" applyFill="1" applyBorder="1" applyAlignment="1">
      <alignment vertical="center" wrapText="1"/>
    </xf>
    <xf numFmtId="0" fontId="2" fillId="38" borderId="15" xfId="0" applyFont="1" applyFill="1" applyBorder="1" applyAlignment="1">
      <alignment vertical="center" wrapText="1"/>
    </xf>
    <xf numFmtId="2" fontId="2" fillId="38" borderId="10" xfId="0" applyNumberFormat="1" applyFont="1" applyFill="1" applyBorder="1" applyAlignment="1">
      <alignment vertical="center" wrapText="1"/>
    </xf>
    <xf numFmtId="0" fontId="2" fillId="39" borderId="15" xfId="0" applyFont="1" applyFill="1" applyBorder="1" applyAlignment="1">
      <alignment vertical="center"/>
    </xf>
    <xf numFmtId="2" fontId="2" fillId="39" borderId="10" xfId="0" applyNumberFormat="1" applyFont="1" applyFill="1" applyBorder="1" applyAlignment="1">
      <alignment vertical="center" wrapText="1"/>
    </xf>
    <xf numFmtId="0" fontId="2" fillId="40" borderId="16" xfId="0" applyFont="1" applyFill="1" applyBorder="1" applyAlignment="1">
      <alignment vertical="center"/>
    </xf>
    <xf numFmtId="2" fontId="2" fillId="40" borderId="10" xfId="0" applyNumberFormat="1" applyFont="1" applyFill="1" applyBorder="1" applyAlignment="1">
      <alignment vertical="center" wrapText="1"/>
    </xf>
    <xf numFmtId="0" fontId="2" fillId="41" borderId="12" xfId="0" applyFont="1" applyFill="1" applyBorder="1" applyAlignment="1">
      <alignment vertical="center" wrapText="1"/>
    </xf>
    <xf numFmtId="2" fontId="2" fillId="41" borderId="10" xfId="0" applyNumberFormat="1" applyFont="1" applyFill="1" applyBorder="1" applyAlignment="1">
      <alignment vertical="center" wrapText="1"/>
    </xf>
    <xf numFmtId="0" fontId="2" fillId="41" borderId="12" xfId="0" applyFont="1" applyFill="1" applyBorder="1" applyAlignment="1">
      <alignment vertical="center"/>
    </xf>
    <xf numFmtId="164" fontId="2" fillId="0" borderId="17" xfId="0" applyNumberFormat="1" applyFont="1" applyBorder="1" applyAlignment="1" applyProtection="1">
      <alignment vertical="center"/>
      <protection locked="0"/>
    </xf>
    <xf numFmtId="2" fontId="2" fillId="42" borderId="10" xfId="0" applyNumberFormat="1" applyFont="1" applyFill="1" applyBorder="1" applyAlignment="1">
      <alignment vertical="center" wrapText="1"/>
    </xf>
    <xf numFmtId="0" fontId="2" fillId="0" borderId="0" xfId="0" applyFont="1" applyFill="1" applyBorder="1" applyAlignment="1">
      <alignment vertical="center"/>
    </xf>
    <xf numFmtId="164" fontId="2" fillId="0" borderId="18" xfId="0" applyNumberFormat="1" applyFont="1" applyBorder="1" applyAlignment="1" applyProtection="1">
      <alignment vertical="center"/>
      <protection locked="0"/>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13" xfId="0" applyFont="1" applyBorder="1" applyAlignment="1">
      <alignment vertical="center"/>
    </xf>
    <xf numFmtId="2" fontId="2" fillId="0" borderId="0" xfId="0" applyNumberFormat="1" applyFont="1" applyAlignment="1">
      <alignment/>
    </xf>
    <xf numFmtId="2" fontId="5" fillId="0" borderId="0" xfId="0" applyNumberFormat="1" applyFont="1" applyAlignment="1">
      <alignment/>
    </xf>
    <xf numFmtId="0" fontId="5" fillId="0" borderId="0" xfId="0" applyFont="1" applyAlignment="1">
      <alignment/>
    </xf>
    <xf numFmtId="2" fontId="2" fillId="37" borderId="24" xfId="0" applyNumberFormat="1" applyFont="1" applyFill="1" applyBorder="1" applyAlignment="1">
      <alignment vertical="center" wrapText="1"/>
    </xf>
    <xf numFmtId="2" fontId="2" fillId="35" borderId="11" xfId="0" applyNumberFormat="1" applyFont="1" applyFill="1" applyBorder="1" applyAlignment="1">
      <alignment vertical="center" wrapText="1"/>
    </xf>
    <xf numFmtId="2" fontId="2" fillId="38" borderId="13" xfId="0" applyNumberFormat="1" applyFont="1" applyFill="1" applyBorder="1" applyAlignment="1">
      <alignment vertical="center" wrapText="1"/>
    </xf>
    <xf numFmtId="2" fontId="6" fillId="0" borderId="0" xfId="0" applyNumberFormat="1"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Alignment="1">
      <alignment horizontal="right"/>
    </xf>
    <xf numFmtId="0" fontId="2" fillId="36" borderId="10" xfId="0" applyFont="1" applyFill="1" applyBorder="1" applyAlignment="1">
      <alignment vertical="center"/>
    </xf>
    <xf numFmtId="0" fontId="2" fillId="0" borderId="18" xfId="0" applyFont="1" applyBorder="1" applyAlignment="1" applyProtection="1">
      <alignment horizontal="center" vertical="center"/>
      <protection locked="0"/>
    </xf>
    <xf numFmtId="2" fontId="2" fillId="0" borderId="14" xfId="0" applyNumberFormat="1" applyFont="1" applyFill="1" applyBorder="1" applyAlignment="1" applyProtection="1">
      <alignment vertical="center" wrapText="1"/>
      <protection locked="0"/>
    </xf>
    <xf numFmtId="0" fontId="4" fillId="0" borderId="10" xfId="0" applyFont="1" applyBorder="1" applyAlignment="1">
      <alignment horizontal="center"/>
    </xf>
    <xf numFmtId="0" fontId="2" fillId="0" borderId="10" xfId="0" applyFont="1" applyBorder="1" applyAlignment="1">
      <alignment horizontal="center"/>
    </xf>
    <xf numFmtId="164" fontId="2" fillId="33" borderId="10" xfId="0" applyNumberFormat="1" applyFont="1" applyFill="1" applyBorder="1" applyAlignment="1">
      <alignment vertical="center"/>
    </xf>
    <xf numFmtId="2" fontId="0" fillId="0" borderId="0" xfId="0" applyNumberFormat="1" applyAlignment="1">
      <alignment/>
    </xf>
    <xf numFmtId="2" fontId="4" fillId="0" borderId="12" xfId="0" applyNumberFormat="1" applyFont="1" applyBorder="1" applyAlignment="1">
      <alignment vertical="center" wrapText="1"/>
    </xf>
    <xf numFmtId="2" fontId="2" fillId="43" borderId="24" xfId="0" applyNumberFormat="1" applyFont="1" applyFill="1" applyBorder="1" applyAlignment="1">
      <alignment vertical="center" wrapText="1"/>
    </xf>
    <xf numFmtId="2" fontId="2" fillId="34" borderId="24" xfId="0" applyNumberFormat="1" applyFont="1" applyFill="1" applyBorder="1" applyAlignment="1">
      <alignment vertical="center" wrapText="1"/>
    </xf>
    <xf numFmtId="0" fontId="4" fillId="0" borderId="11" xfId="0" applyFont="1" applyBorder="1" applyAlignment="1">
      <alignment horizontal="center"/>
    </xf>
    <xf numFmtId="2" fontId="4" fillId="0" borderId="14" xfId="0" applyNumberFormat="1" applyFont="1" applyBorder="1" applyAlignment="1" applyProtection="1">
      <alignment vertical="center" wrapText="1"/>
      <protection locked="0"/>
    </xf>
    <xf numFmtId="2" fontId="2" fillId="0" borderId="24" xfId="0" applyNumberFormat="1" applyFont="1" applyFill="1" applyBorder="1" applyAlignment="1">
      <alignment vertical="center" wrapText="1"/>
    </xf>
    <xf numFmtId="2" fontId="4" fillId="0" borderId="19" xfId="0" applyNumberFormat="1" applyFont="1" applyBorder="1" applyAlignment="1">
      <alignment vertical="center" wrapText="1"/>
    </xf>
    <xf numFmtId="2" fontId="4" fillId="0" borderId="21" xfId="0" applyNumberFormat="1" applyFont="1" applyBorder="1" applyAlignment="1">
      <alignment vertical="center" wrapText="1"/>
    </xf>
    <xf numFmtId="2" fontId="4" fillId="0" borderId="20" xfId="0" applyNumberFormat="1" applyFont="1" applyBorder="1" applyAlignment="1">
      <alignment vertical="center" wrapText="1"/>
    </xf>
    <xf numFmtId="2" fontId="2" fillId="44" borderId="24" xfId="0" applyNumberFormat="1" applyFont="1" applyFill="1" applyBorder="1" applyAlignment="1">
      <alignment vertical="center" wrapText="1"/>
    </xf>
    <xf numFmtId="2" fontId="2" fillId="42" borderId="24" xfId="0" applyNumberFormat="1" applyFont="1" applyFill="1" applyBorder="1" applyAlignment="1">
      <alignment vertical="center" wrapText="1"/>
    </xf>
    <xf numFmtId="2" fontId="4" fillId="0" borderId="25" xfId="0" applyNumberFormat="1" applyFont="1" applyBorder="1" applyAlignment="1" applyProtection="1">
      <alignment vertical="center" wrapText="1"/>
      <protection/>
    </xf>
    <xf numFmtId="0" fontId="2" fillId="39" borderId="19" xfId="0" applyFont="1" applyFill="1" applyBorder="1" applyAlignment="1">
      <alignment horizontal="left" vertical="center"/>
    </xf>
    <xf numFmtId="0" fontId="2" fillId="39" borderId="21" xfId="0" applyFont="1" applyFill="1" applyBorder="1" applyAlignment="1">
      <alignment horizontal="left" vertical="center"/>
    </xf>
    <xf numFmtId="0" fontId="2" fillId="43" borderId="26" xfId="0" applyFont="1" applyFill="1" applyBorder="1" applyAlignment="1">
      <alignment horizontal="left" vertical="center"/>
    </xf>
    <xf numFmtId="0" fontId="2" fillId="43" borderId="27" xfId="0" applyFont="1" applyFill="1" applyBorder="1" applyAlignment="1">
      <alignment horizontal="left" vertical="center"/>
    </xf>
    <xf numFmtId="0" fontId="2" fillId="43" borderId="24" xfId="0" applyFont="1" applyFill="1" applyBorder="1" applyAlignment="1">
      <alignment horizontal="left" vertical="center"/>
    </xf>
    <xf numFmtId="0" fontId="2" fillId="38" borderId="26" xfId="0" applyFont="1" applyFill="1" applyBorder="1" applyAlignment="1">
      <alignment horizontal="left" vertical="center"/>
    </xf>
    <xf numFmtId="0" fontId="2" fillId="38" borderId="27" xfId="0" applyFont="1" applyFill="1" applyBorder="1" applyAlignment="1">
      <alignment horizontal="left" vertical="center"/>
    </xf>
    <xf numFmtId="0" fontId="2" fillId="38" borderId="24" xfId="0" applyFont="1" applyFill="1" applyBorder="1" applyAlignment="1">
      <alignment horizontal="left" vertical="center"/>
    </xf>
    <xf numFmtId="0" fontId="2" fillId="44" borderId="26" xfId="0" applyFont="1" applyFill="1" applyBorder="1" applyAlignment="1">
      <alignment horizontal="left" vertical="center"/>
    </xf>
    <xf numFmtId="0" fontId="2" fillId="44" borderId="27" xfId="0" applyFont="1" applyFill="1" applyBorder="1" applyAlignment="1">
      <alignment horizontal="left" vertical="center"/>
    </xf>
    <xf numFmtId="0" fontId="2" fillId="44" borderId="24" xfId="0" applyFont="1" applyFill="1" applyBorder="1" applyAlignment="1">
      <alignment horizontal="left" vertical="center"/>
    </xf>
    <xf numFmtId="0" fontId="2" fillId="42" borderId="12" xfId="0" applyFont="1" applyFill="1" applyBorder="1" applyAlignment="1">
      <alignment horizontal="left" vertical="center"/>
    </xf>
    <xf numFmtId="0" fontId="2" fillId="42" borderId="24"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24" xfId="0" applyFont="1" applyFill="1" applyBorder="1" applyAlignment="1">
      <alignment horizontal="left" vertical="center"/>
    </xf>
    <xf numFmtId="0" fontId="2" fillId="0" borderId="0" xfId="0" applyFont="1" applyBorder="1" applyAlignment="1">
      <alignment horizontal="center" vertical="center"/>
    </xf>
    <xf numFmtId="0" fontId="2" fillId="37" borderId="12" xfId="0" applyFont="1" applyFill="1" applyBorder="1" applyAlignment="1">
      <alignment horizontal="left" vertical="center"/>
    </xf>
    <xf numFmtId="0" fontId="2" fillId="37" borderId="24" xfId="0" applyFont="1" applyFill="1" applyBorder="1" applyAlignment="1">
      <alignment horizontal="left" vertical="center"/>
    </xf>
    <xf numFmtId="0" fontId="3" fillId="0" borderId="0" xfId="0" applyFont="1" applyAlignment="1">
      <alignment horizontal="center" vertical="center" wrapText="1"/>
    </xf>
    <xf numFmtId="0" fontId="2" fillId="0" borderId="0" xfId="0" applyFont="1" applyAlignment="1">
      <alignment horizontal="right"/>
    </xf>
    <xf numFmtId="0" fontId="2" fillId="0" borderId="10" xfId="0" applyFont="1" applyBorder="1" applyAlignment="1">
      <alignment horizontal="center"/>
    </xf>
    <xf numFmtId="164" fontId="2" fillId="0" borderId="14" xfId="0" applyNumberFormat="1" applyFont="1" applyBorder="1" applyAlignment="1" applyProtection="1">
      <alignment horizontal="right" vertical="center"/>
      <protection locked="0"/>
    </xf>
    <xf numFmtId="0" fontId="2" fillId="0" borderId="0" xfId="0" applyFont="1" applyBorder="1" applyAlignment="1">
      <alignment horizontal="center" vertical="center" wrapText="1"/>
    </xf>
    <xf numFmtId="164" fontId="2" fillId="0" borderId="14" xfId="0" applyNumberFormat="1" applyFont="1" applyBorder="1" applyAlignment="1" applyProtection="1">
      <alignment vertical="center"/>
      <protection locked="0"/>
    </xf>
    <xf numFmtId="0" fontId="2" fillId="40" borderId="19" xfId="0" applyFont="1" applyFill="1" applyBorder="1" applyAlignment="1">
      <alignment vertical="center"/>
    </xf>
    <xf numFmtId="0" fontId="2" fillId="40" borderId="21" xfId="0" applyFont="1" applyFill="1" applyBorder="1" applyAlignment="1">
      <alignment vertical="center"/>
    </xf>
    <xf numFmtId="0" fontId="3" fillId="0" borderId="20" xfId="0" applyFont="1" applyBorder="1" applyAlignment="1">
      <alignment horizontal="center" vertical="center" wrapText="1"/>
    </xf>
    <xf numFmtId="0" fontId="0" fillId="0" borderId="0" xfId="0" applyAlignment="1">
      <alignment horizontal="right"/>
    </xf>
    <xf numFmtId="0" fontId="3" fillId="0" borderId="0" xfId="0" applyFont="1" applyAlignment="1">
      <alignment horizontal="center"/>
    </xf>
    <xf numFmtId="0" fontId="4" fillId="0" borderId="10"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showGridLines="0" tabSelected="1" zoomScalePageLayoutView="0" workbookViewId="0" topLeftCell="A1">
      <selection activeCell="D38" sqref="D38"/>
    </sheetView>
  </sheetViews>
  <sheetFormatPr defaultColWidth="11.421875" defaultRowHeight="12.75"/>
  <cols>
    <col min="1" max="1" width="46.140625" style="0" customWidth="1"/>
    <col min="2" max="7" width="21.7109375" style="0" customWidth="1"/>
    <col min="8" max="8" width="26.00390625" style="0" customWidth="1"/>
  </cols>
  <sheetData>
    <row r="1" spans="1:7" ht="31.5" customHeight="1">
      <c r="A1" s="97" t="s">
        <v>37</v>
      </c>
      <c r="B1" s="90"/>
      <c r="C1" s="90"/>
      <c r="D1" s="90"/>
      <c r="E1" s="90"/>
      <c r="F1" s="90"/>
      <c r="G1" s="90"/>
    </row>
    <row r="2" spans="1:6" ht="18">
      <c r="A2" s="90" t="s">
        <v>34</v>
      </c>
      <c r="B2" s="90"/>
      <c r="C2" s="90"/>
      <c r="D2" s="90"/>
      <c r="E2" s="90"/>
      <c r="F2" s="90"/>
    </row>
    <row r="3" spans="1:4" ht="18.75" thickBot="1">
      <c r="A3" s="45"/>
      <c r="B3" s="9" t="s">
        <v>0</v>
      </c>
      <c r="C3" s="9" t="s">
        <v>1</v>
      </c>
      <c r="D3" s="41"/>
    </row>
    <row r="4" spans="1:4" ht="18.75" thickBot="1">
      <c r="A4" s="10" t="s">
        <v>18</v>
      </c>
      <c r="B4" s="13"/>
      <c r="C4" s="35"/>
      <c r="D4" s="44" t="s">
        <v>18</v>
      </c>
    </row>
    <row r="5" spans="1:8" ht="18.75" thickBot="1">
      <c r="A5" s="99" t="s">
        <v>6</v>
      </c>
      <c r="B5" s="98"/>
      <c r="C5" s="35"/>
      <c r="D5" s="77" t="s">
        <v>7</v>
      </c>
      <c r="E5" s="78"/>
      <c r="F5" s="79"/>
      <c r="G5" s="101">
        <f>IF(C5+C6&gt;B5,"la neutralisation des amortissements ne doit pas être supérieure à la dotation","")</f>
      </c>
      <c r="H5" s="93"/>
    </row>
    <row r="6" spans="1:8" ht="18.75" thickBot="1">
      <c r="A6" s="100"/>
      <c r="B6" s="98"/>
      <c r="C6" s="35"/>
      <c r="D6" s="80" t="s">
        <v>26</v>
      </c>
      <c r="E6" s="81"/>
      <c r="F6" s="82"/>
      <c r="G6" s="101"/>
      <c r="H6" s="93"/>
    </row>
    <row r="7" spans="1:6" ht="18.75" thickBot="1">
      <c r="A7" s="34" t="s">
        <v>5</v>
      </c>
      <c r="B7" s="13"/>
      <c r="C7" s="35"/>
      <c r="D7" s="83" t="s">
        <v>8</v>
      </c>
      <c r="E7" s="84"/>
      <c r="F7" s="85"/>
    </row>
    <row r="8" spans="1:4" ht="18">
      <c r="A8" s="4" t="s">
        <v>4</v>
      </c>
      <c r="B8" s="11">
        <f>SUM(B4:B7)</f>
        <v>0</v>
      </c>
      <c r="C8" s="11">
        <f>SUM(C4:C7)</f>
        <v>0</v>
      </c>
      <c r="D8" s="45" t="s">
        <v>9</v>
      </c>
    </row>
    <row r="9" spans="1:4" ht="18">
      <c r="A9" s="1"/>
      <c r="B9" s="2" t="s">
        <v>2</v>
      </c>
      <c r="C9" s="21">
        <f>C8-B8</f>
        <v>0</v>
      </c>
      <c r="D9" s="1"/>
    </row>
    <row r="10" spans="1:4" ht="18">
      <c r="A10" s="1"/>
      <c r="B10" s="2" t="str">
        <f>IF(C10&lt;0,"IAF","CAF")</f>
        <v>CAF</v>
      </c>
      <c r="C10" s="61">
        <f>C9-C7-C6-C5+B5+B7</f>
        <v>0</v>
      </c>
      <c r="D10" s="1"/>
    </row>
    <row r="11" spans="1:6" ht="18">
      <c r="A11" s="90" t="s">
        <v>35</v>
      </c>
      <c r="B11" s="90"/>
      <c r="C11" s="90"/>
      <c r="D11" s="90"/>
      <c r="E11" s="90"/>
      <c r="F11" s="90"/>
    </row>
    <row r="12" spans="1:4" ht="18.75" thickBot="1">
      <c r="A12" s="42"/>
      <c r="B12" s="3" t="s">
        <v>0</v>
      </c>
      <c r="C12" s="9" t="s">
        <v>1</v>
      </c>
      <c r="D12" s="42"/>
    </row>
    <row r="13" spans="1:6" ht="18.75" thickBot="1">
      <c r="A13" s="41"/>
      <c r="B13" s="43"/>
      <c r="C13" s="57"/>
      <c r="D13" s="86" t="s">
        <v>27</v>
      </c>
      <c r="E13" s="87"/>
      <c r="F13" s="37"/>
    </row>
    <row r="14" spans="1:8" ht="18.75" thickBot="1">
      <c r="A14" s="75" t="s">
        <v>3</v>
      </c>
      <c r="B14" s="96"/>
      <c r="C14" s="57"/>
      <c r="D14" s="88" t="s">
        <v>28</v>
      </c>
      <c r="E14" s="89"/>
      <c r="F14" s="37"/>
      <c r="G14" s="93">
        <f>IF(C14+C15&gt;B14,"le montant des dotations reçues et des subventions d'investissements ne peut être supérieur à la valeur du bien immobilisé","")</f>
      </c>
      <c r="H14" s="93"/>
    </row>
    <row r="15" spans="1:8" ht="18.75" thickBot="1">
      <c r="A15" s="76"/>
      <c r="B15" s="96"/>
      <c r="C15" s="38"/>
      <c r="D15" s="91" t="s">
        <v>29</v>
      </c>
      <c r="E15" s="92"/>
      <c r="G15" s="93"/>
      <c r="H15" s="93"/>
    </row>
    <row r="16" spans="1:4" ht="18">
      <c r="A16" s="5" t="str">
        <f>B10</f>
        <v>CAF</v>
      </c>
      <c r="B16" s="12">
        <f>IF(A16="IAF",ABS(C10),0)</f>
        <v>0</v>
      </c>
      <c r="C16" s="12">
        <f>IF(A16="CAF",C10,0)</f>
        <v>0</v>
      </c>
      <c r="D16" s="39"/>
    </row>
    <row r="17" spans="1:4" ht="18">
      <c r="A17" s="5" t="s">
        <v>33</v>
      </c>
      <c r="B17" s="5"/>
      <c r="C17" s="6">
        <f>C14+C15+C16-B14-B16</f>
        <v>0</v>
      </c>
      <c r="D17" s="40"/>
    </row>
    <row r="19" spans="2:7" ht="18">
      <c r="B19" s="104" t="s">
        <v>21</v>
      </c>
      <c r="C19" s="104"/>
      <c r="D19" s="95" t="s">
        <v>22</v>
      </c>
      <c r="E19" s="95"/>
      <c r="F19" s="95" t="s">
        <v>23</v>
      </c>
      <c r="G19" s="95"/>
    </row>
    <row r="20" spans="2:7" ht="18.75" thickBot="1">
      <c r="B20" s="59" t="s">
        <v>19</v>
      </c>
      <c r="C20" s="66" t="s">
        <v>20</v>
      </c>
      <c r="D20" s="60" t="s">
        <v>19</v>
      </c>
      <c r="E20" s="60" t="s">
        <v>20</v>
      </c>
      <c r="F20" s="60" t="s">
        <v>24</v>
      </c>
      <c r="G20" s="60" t="s">
        <v>25</v>
      </c>
    </row>
    <row r="21" spans="1:8" s="7" customFormat="1" ht="24.75" customHeight="1" thickBot="1">
      <c r="A21" s="56" t="s">
        <v>30</v>
      </c>
      <c r="B21" s="63"/>
      <c r="C21" s="67"/>
      <c r="D21" s="64">
        <f>C5</f>
        <v>0</v>
      </c>
      <c r="E21" s="22">
        <f>C14</f>
        <v>0</v>
      </c>
      <c r="F21" s="22">
        <f>IF(B21+D21&gt;C21+E21,B21+D21-C21-E21,0)</f>
        <v>0</v>
      </c>
      <c r="G21" s="22">
        <f>IF(C21+E21&gt;B21+D21,C21+E21-B21-D21,0)</f>
        <v>0</v>
      </c>
      <c r="H21" s="14">
        <f>IF(F21&gt;G21,"erreur solde créditeur ou nul","")</f>
      </c>
    </row>
    <row r="22" spans="1:8" s="7" customFormat="1" ht="24.75" customHeight="1" thickBot="1">
      <c r="A22" s="16" t="s">
        <v>14</v>
      </c>
      <c r="B22" s="63"/>
      <c r="C22" s="67"/>
      <c r="D22" s="65"/>
      <c r="E22" s="23"/>
      <c r="F22" s="23">
        <f aca="true" t="shared" si="0" ref="F22:F29">IF(B22+D22&gt;C22+E22,B22+D22-C22-E22,0)</f>
        <v>0</v>
      </c>
      <c r="G22" s="23">
        <f aca="true" t="shared" si="1" ref="G22:G29">IF(C22+E22&gt;B22+D22,C22+E22-B22-D22,0)</f>
        <v>0</v>
      </c>
      <c r="H22" s="14">
        <f>IF(F22&gt;G22,"erreur solde créditeur ou nul","")</f>
      </c>
    </row>
    <row r="23" spans="1:8" s="7" customFormat="1" ht="24.75" customHeight="1" thickBot="1">
      <c r="A23" s="18" t="s">
        <v>15</v>
      </c>
      <c r="B23" s="69"/>
      <c r="C23" s="67"/>
      <c r="D23" s="68"/>
      <c r="E23" s="19">
        <f>IF(C9&gt;0,C9,0)</f>
        <v>0</v>
      </c>
      <c r="F23" s="17">
        <f t="shared" si="0"/>
        <v>0</v>
      </c>
      <c r="G23" s="19">
        <f t="shared" si="1"/>
        <v>0</v>
      </c>
      <c r="H23" s="14"/>
    </row>
    <row r="24" spans="1:8" s="7" customFormat="1" ht="24.75" customHeight="1" thickBot="1">
      <c r="A24" s="20" t="s">
        <v>10</v>
      </c>
      <c r="B24" s="67"/>
      <c r="C24" s="74"/>
      <c r="D24" s="50">
        <f>IF(C9&lt;0,ABS(C9),0)</f>
        <v>0</v>
      </c>
      <c r="E24" s="15"/>
      <c r="F24" s="19">
        <f t="shared" si="0"/>
        <v>0</v>
      </c>
      <c r="G24" s="17">
        <f t="shared" si="1"/>
        <v>0</v>
      </c>
      <c r="H24" s="14"/>
    </row>
    <row r="25" spans="1:8" s="7" customFormat="1" ht="24.75" customHeight="1" thickBot="1">
      <c r="A25" s="24" t="s">
        <v>16</v>
      </c>
      <c r="B25" s="71"/>
      <c r="C25" s="67"/>
      <c r="D25" s="58"/>
      <c r="E25" s="49">
        <f>C15</f>
        <v>0</v>
      </c>
      <c r="F25" s="25">
        <f t="shared" si="0"/>
        <v>0</v>
      </c>
      <c r="G25" s="25">
        <f t="shared" si="1"/>
        <v>0</v>
      </c>
      <c r="H25" s="14"/>
    </row>
    <row r="26" spans="1:8" s="7" customFormat="1" ht="36" customHeight="1" thickBot="1">
      <c r="A26" s="26" t="s">
        <v>11</v>
      </c>
      <c r="B26" s="67"/>
      <c r="C26" s="74"/>
      <c r="D26" s="51">
        <f>C6</f>
        <v>0</v>
      </c>
      <c r="E26" s="27">
        <f>D25</f>
        <v>0</v>
      </c>
      <c r="F26" s="27">
        <f t="shared" si="0"/>
        <v>0</v>
      </c>
      <c r="G26" s="27">
        <f t="shared" si="1"/>
        <v>0</v>
      </c>
      <c r="H26" s="14">
        <f>IF(F26&gt;G25,"vérifier les sorties d'inventaire ou l'amortissement des subventions","")</f>
      </c>
    </row>
    <row r="27" spans="1:8" s="7" customFormat="1" ht="36" customHeight="1" thickBot="1">
      <c r="A27" s="32" t="s">
        <v>12</v>
      </c>
      <c r="B27" s="71"/>
      <c r="C27" s="67"/>
      <c r="D27" s="72">
        <f>C7</f>
        <v>0</v>
      </c>
      <c r="E27" s="33">
        <f>B7</f>
        <v>0</v>
      </c>
      <c r="F27" s="33">
        <f t="shared" si="0"/>
        <v>0</v>
      </c>
      <c r="G27" s="33">
        <f t="shared" si="1"/>
        <v>0</v>
      </c>
      <c r="H27" s="14">
        <f>IF(F27&gt;G27,"reprise sur provisions supérieure aux provisions","")</f>
      </c>
    </row>
    <row r="28" spans="1:8" s="7" customFormat="1" ht="24.75" customHeight="1" thickBot="1">
      <c r="A28" s="28" t="s">
        <v>13</v>
      </c>
      <c r="B28" s="67"/>
      <c r="C28" s="74"/>
      <c r="D28" s="29">
        <f>B14</f>
        <v>0</v>
      </c>
      <c r="E28" s="36">
        <f>C13</f>
        <v>0</v>
      </c>
      <c r="F28" s="29">
        <f t="shared" si="0"/>
        <v>0</v>
      </c>
      <c r="G28" s="29">
        <f t="shared" si="1"/>
        <v>0</v>
      </c>
      <c r="H28" s="14">
        <f>IF(F28&lt;G28,"erreur solde débiteur ou nul","")</f>
      </c>
    </row>
    <row r="29" spans="1:8" s="7" customFormat="1" ht="24.75" customHeight="1" thickBot="1">
      <c r="A29" s="30" t="s">
        <v>17</v>
      </c>
      <c r="B29" s="70"/>
      <c r="C29" s="67"/>
      <c r="D29" s="73">
        <f>E28</f>
        <v>0</v>
      </c>
      <c r="E29" s="31">
        <f>B5</f>
        <v>0</v>
      </c>
      <c r="F29" s="31">
        <f t="shared" si="0"/>
        <v>0</v>
      </c>
      <c r="G29" s="31">
        <f t="shared" si="1"/>
        <v>0</v>
      </c>
      <c r="H29" s="14">
        <f>IF(G29&gt;F28,"l'amortissement est supérieur à la valeur initiale du bien","")</f>
      </c>
    </row>
    <row r="30" spans="2:7" ht="15.75" thickTop="1">
      <c r="B30" s="52">
        <f>SUM(B21:B29)</f>
        <v>0</v>
      </c>
      <c r="C30" s="52">
        <f>SUM(C21:C29)</f>
        <v>0</v>
      </c>
      <c r="D30" s="48"/>
      <c r="E30" s="48"/>
      <c r="F30" s="47">
        <f>SUM(F21:F29)</f>
        <v>0</v>
      </c>
      <c r="G30" s="47">
        <f>SUM(G21:G29)</f>
        <v>0</v>
      </c>
    </row>
    <row r="31" spans="1:7" ht="18">
      <c r="A31" s="55" t="s">
        <v>31</v>
      </c>
      <c r="B31" s="53"/>
      <c r="C31" s="54">
        <f>C30-B30</f>
        <v>0</v>
      </c>
      <c r="D31" s="94" t="s">
        <v>32</v>
      </c>
      <c r="E31" s="94"/>
      <c r="F31" s="8"/>
      <c r="G31" s="46">
        <f>G30-F30</f>
        <v>0</v>
      </c>
    </row>
    <row r="33" spans="1:6" ht="12.75">
      <c r="A33" s="102" t="s">
        <v>36</v>
      </c>
      <c r="B33" s="102"/>
      <c r="C33" s="62">
        <f>G31-C31</f>
        <v>0</v>
      </c>
      <c r="D33" s="103">
        <f>IF(C33-C17=0,"","vérifier les saisies du bilan d'entrée et les éventuels messages")</f>
      </c>
      <c r="E33" s="103"/>
      <c r="F33" s="103"/>
    </row>
  </sheetData>
  <sheetProtection password="CF21" sheet="1" objects="1" scenarios="1"/>
  <mergeCells count="21">
    <mergeCell ref="A33:B33"/>
    <mergeCell ref="D33:F33"/>
    <mergeCell ref="D19:E19"/>
    <mergeCell ref="B19:C19"/>
    <mergeCell ref="G14:H15"/>
    <mergeCell ref="D31:E31"/>
    <mergeCell ref="F19:G19"/>
    <mergeCell ref="B14:B15"/>
    <mergeCell ref="A1:G1"/>
    <mergeCell ref="A2:F2"/>
    <mergeCell ref="B5:B6"/>
    <mergeCell ref="A5:A6"/>
    <mergeCell ref="G5:H6"/>
    <mergeCell ref="A14:A15"/>
    <mergeCell ref="D5:F5"/>
    <mergeCell ref="D6:F6"/>
    <mergeCell ref="D7:F7"/>
    <mergeCell ref="D13:E13"/>
    <mergeCell ref="D14:E14"/>
    <mergeCell ref="A11:F11"/>
    <mergeCell ref="D15:E15"/>
  </mergeCells>
  <conditionalFormatting sqref="F29 G28 F27 G26 F25 F21:F22">
    <cfRule type="cellIs" priority="1" dxfId="0" operator="greaterThan"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bernard</cp:lastModifiedBy>
  <cp:lastPrinted>2010-07-15T13:39:17Z</cp:lastPrinted>
  <dcterms:created xsi:type="dcterms:W3CDTF">2010-03-30T14:58:46Z</dcterms:created>
  <dcterms:modified xsi:type="dcterms:W3CDTF">2013-12-30T22:30:04Z</dcterms:modified>
  <cp:category/>
  <cp:version/>
  <cp:contentType/>
  <cp:contentStatus/>
</cp:coreProperties>
</file>