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75" windowHeight="8205" tabRatio="720" activeTab="0"/>
  </bookViews>
  <sheets>
    <sheet name="Données factures EDF" sheetId="1" r:id="rId1"/>
    <sheet name="Factures par mois" sheetId="2" r:id="rId2"/>
    <sheet name="Factures par année" sheetId="3" r:id="rId3"/>
    <sheet name="Consommation par mois" sheetId="4" r:id="rId4"/>
    <sheet name="Consommation par an" sheetId="5" r:id="rId5"/>
  </sheets>
  <definedNames/>
  <calcPr fullCalcOnLoad="1"/>
</workbook>
</file>

<file path=xl/sharedStrings.xml><?xml version="1.0" encoding="utf-8"?>
<sst xmlns="http://schemas.openxmlformats.org/spreadsheetml/2006/main" count="62" uniqueCount="27">
  <si>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</si>
  <si>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</si>
  <si>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</si>
  <si>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</si>
  <si>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</si>
  <si>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</si>
  <si>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</si>
  <si>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</si>
  <si>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</si>
  <si>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</si>
  <si>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</si>
  <si>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</si>
  <si>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
ANNEE</t>
  </si>
  <si>
    <t>TOTAL FACTURES 2001-2006</t>
  </si>
  <si>
    <t>Variation 2001-2002</t>
  </si>
  <si>
    <t>Variation 2002-2003</t>
  </si>
  <si>
    <t>Variation 2003-2004</t>
  </si>
  <si>
    <t>Variation 2004-2005</t>
  </si>
  <si>
    <t>Variation 2005-2006</t>
  </si>
  <si>
    <t>Variation 2004-2006</t>
  </si>
  <si>
    <r>
      <t xml:space="preserve">CONSOMMATIONS
</t>
    </r>
    <r>
      <rPr>
        <i/>
        <sz val="16"/>
        <rFont val="Arial"/>
        <family val="2"/>
      </rPr>
      <t>(en kwh)</t>
    </r>
  </si>
  <si>
    <t>FACTURE MOYENNE 2001-2006</t>
  </si>
  <si>
    <t>PRIX MOYEN DU KW/H 2001-2006</t>
  </si>
  <si>
    <r>
      <t xml:space="preserve">FACTURES
</t>
    </r>
    <r>
      <rPr>
        <i/>
        <sz val="16"/>
        <rFont val="Arial"/>
        <family val="2"/>
      </rPr>
      <t>(en €uros)</t>
    </r>
  </si>
  <si>
    <r>
      <t xml:space="preserve">PRIX MOYEN
du kwh </t>
    </r>
    <r>
      <rPr>
        <i/>
        <sz val="16"/>
        <rFont val="Arial"/>
        <family val="2"/>
      </rPr>
      <t>(en €uros)</t>
    </r>
  </si>
  <si>
    <t>TOTAL CONSO.  2001-2006</t>
  </si>
  <si>
    <t>CONSO.  MOYENNE 2001-2006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</si>
</sst>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00000"/>
    <numFmt numFmtId="166" formatCode="#,##0.0000000000"/>
    <numFmt numFmtId="167" formatCode="#,##0.00000000"/>
    <numFmt numFmtId="168" formatCode="0.00000000000000000000"/>
    <numFmt numFmtId="169" formatCode="#,##0.00000000000000000000"/>
    <numFmt numFmtId="170" formatCode="0.000000000000000"/>
    <numFmt numFmtId="171" formatCode="#,##0.0000"/>
    <numFmt numFmtId="172" formatCode="#,##0.000"/>
    <numFmt numFmtId="173" formatCode="#,##0.0000000000000"/>
    <numFmt numFmtId="174" formatCode="#,##0\ &quot;€&quot;"/>
  </numFmts>
  <fonts count="1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1"/>
      <name val="Arial"/>
      <family val="2"/>
    </font>
    <font>
      <b/>
      <sz val="12"/>
      <name val="Arial"/>
      <family val="0"/>
    </font>
    <font>
      <b/>
      <sz val="16"/>
      <name val="Arial"/>
      <family val="2"/>
    </font>
    <font>
      <i/>
      <sz val="16"/>
      <name val="Arial"/>
      <family val="2"/>
    </font>
    <font>
      <b/>
      <sz val="14"/>
      <color indexed="12"/>
      <name val="Arial"/>
      <family val="2"/>
    </font>
    <font>
      <b/>
      <i/>
      <sz val="14"/>
      <color indexed="12"/>
      <name val="Arial"/>
      <family val="2"/>
    </font>
    <font>
      <i/>
      <sz val="14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1" fillId="2" borderId="3" xfId="0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1" fillId="2" borderId="6" xfId="0" applyFont="1" applyFill="1" applyBorder="1" applyAlignment="1" applyProtection="1">
      <alignment horizontal="right" vertical="center"/>
      <protection/>
    </xf>
    <xf numFmtId="4" fontId="1" fillId="0" borderId="5" xfId="0" applyNumberFormat="1" applyFont="1" applyBorder="1" applyAlignment="1" applyProtection="1">
      <alignment vertical="center"/>
      <protection/>
    </xf>
    <xf numFmtId="4" fontId="1" fillId="0" borderId="5" xfId="0" applyNumberFormat="1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4" fontId="0" fillId="0" borderId="8" xfId="0" applyNumberFormat="1" applyBorder="1" applyAlignment="1" applyProtection="1">
      <alignment vertical="center"/>
      <protection/>
    </xf>
    <xf numFmtId="10" fontId="0" fillId="0" borderId="8" xfId="0" applyNumberFormat="1" applyBorder="1" applyAlignment="1" applyProtection="1">
      <alignment/>
      <protection/>
    </xf>
    <xf numFmtId="4" fontId="0" fillId="0" borderId="9" xfId="0" applyNumberFormat="1" applyBorder="1" applyAlignment="1" applyProtection="1">
      <alignment vertical="center"/>
      <protection/>
    </xf>
    <xf numFmtId="4" fontId="1" fillId="0" borderId="10" xfId="0" applyNumberFormat="1" applyFont="1" applyFill="1" applyBorder="1" applyAlignment="1" applyProtection="1">
      <alignment vertical="center"/>
      <protection/>
    </xf>
    <xf numFmtId="4" fontId="0" fillId="0" borderId="11" xfId="0" applyNumberFormat="1" applyBorder="1" applyAlignment="1" applyProtection="1">
      <alignment vertical="center"/>
      <protection/>
    </xf>
    <xf numFmtId="4" fontId="0" fillId="0" borderId="12" xfId="0" applyNumberFormat="1" applyBorder="1" applyAlignment="1" applyProtection="1">
      <alignment vertical="center"/>
      <protection/>
    </xf>
    <xf numFmtId="0" fontId="1" fillId="2" borderId="6" xfId="0" applyFont="1" applyFill="1" applyBorder="1" applyAlignment="1" applyProtection="1">
      <alignment horizontal="right" vertical="center" wrapText="1"/>
      <protection/>
    </xf>
    <xf numFmtId="10" fontId="0" fillId="0" borderId="4" xfId="0" applyNumberFormat="1" applyBorder="1" applyAlignment="1" applyProtection="1">
      <alignment vertical="center"/>
      <protection/>
    </xf>
    <xf numFmtId="10" fontId="0" fillId="0" borderId="5" xfId="0" applyNumberFormat="1" applyBorder="1" applyAlignment="1" applyProtection="1">
      <alignment vertical="center"/>
      <protection/>
    </xf>
    <xf numFmtId="0" fontId="1" fillId="2" borderId="13" xfId="0" applyFont="1" applyFill="1" applyBorder="1" applyAlignment="1" applyProtection="1">
      <alignment horizontal="right" vertical="center" wrapText="1"/>
      <protection/>
    </xf>
    <xf numFmtId="10" fontId="0" fillId="0" borderId="14" xfId="0" applyNumberFormat="1" applyBorder="1" applyAlignment="1" applyProtection="1">
      <alignment vertical="center"/>
      <protection/>
    </xf>
    <xf numFmtId="10" fontId="0" fillId="0" borderId="15" xfId="0" applyNumberFormat="1" applyBorder="1" applyAlignment="1" applyProtection="1">
      <alignment vertical="center"/>
      <protection/>
    </xf>
    <xf numFmtId="1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" fontId="0" fillId="0" borderId="1" xfId="0" applyNumberFormat="1" applyBorder="1" applyAlignment="1" applyProtection="1">
      <alignment vertical="center"/>
      <protection/>
    </xf>
    <xf numFmtId="0" fontId="1" fillId="0" borderId="16" xfId="0" applyFont="1" applyFill="1" applyBorder="1" applyAlignment="1" applyProtection="1">
      <alignment horizontal="left" vertical="center"/>
      <protection/>
    </xf>
    <xf numFmtId="4" fontId="1" fillId="0" borderId="17" xfId="0" applyNumberFormat="1" applyFont="1" applyFill="1" applyBorder="1" applyAlignment="1" applyProtection="1">
      <alignment vertical="center"/>
      <protection/>
    </xf>
    <xf numFmtId="3" fontId="1" fillId="0" borderId="5" xfId="0" applyNumberFormat="1" applyFont="1" applyBorder="1" applyAlignment="1" applyProtection="1">
      <alignment vertical="center"/>
      <protection/>
    </xf>
    <xf numFmtId="3" fontId="1" fillId="0" borderId="5" xfId="0" applyNumberFormat="1" applyFont="1" applyFill="1" applyBorder="1" applyAlignment="1" applyProtection="1">
      <alignment vertical="center"/>
      <protection/>
    </xf>
    <xf numFmtId="10" fontId="0" fillId="0" borderId="8" xfId="0" applyNumberFormat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10" fontId="0" fillId="0" borderId="11" xfId="0" applyNumberFormat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10" fontId="0" fillId="0" borderId="0" xfId="0" applyNumberFormat="1" applyFill="1" applyBorder="1" applyAlignment="1" applyProtection="1">
      <alignment vertical="center"/>
      <protection/>
    </xf>
    <xf numFmtId="10" fontId="0" fillId="0" borderId="1" xfId="0" applyNumberFormat="1" applyFill="1" applyBorder="1" applyAlignment="1" applyProtection="1">
      <alignment vertical="center"/>
      <protection/>
    </xf>
    <xf numFmtId="10" fontId="0" fillId="0" borderId="2" xfId="0" applyNumberFormat="1" applyFill="1" applyBorder="1" applyAlignment="1" applyProtection="1">
      <alignment vertical="center"/>
      <protection/>
    </xf>
    <xf numFmtId="4" fontId="2" fillId="0" borderId="4" xfId="0" applyNumberFormat="1" applyFont="1" applyBorder="1" applyAlignment="1" applyProtection="1">
      <alignment vertical="center"/>
      <protection/>
    </xf>
    <xf numFmtId="167" fontId="3" fillId="0" borderId="5" xfId="0" applyNumberFormat="1" applyFont="1" applyBorder="1" applyAlignment="1" applyProtection="1">
      <alignment vertical="center"/>
      <protection/>
    </xf>
    <xf numFmtId="170" fontId="0" fillId="0" borderId="0" xfId="0" applyNumberFormat="1" applyAlignment="1" applyProtection="1">
      <alignment vertical="center"/>
      <protection/>
    </xf>
    <xf numFmtId="4" fontId="0" fillId="0" borderId="18" xfId="0" applyNumberFormat="1" applyBorder="1" applyAlignment="1" applyProtection="1">
      <alignment vertical="center"/>
      <protection/>
    </xf>
    <xf numFmtId="10" fontId="0" fillId="0" borderId="18" xfId="0" applyNumberFormat="1" applyBorder="1" applyAlignment="1" applyProtection="1">
      <alignment vertical="center"/>
      <protection/>
    </xf>
    <xf numFmtId="4" fontId="0" fillId="0" borderId="19" xfId="0" applyNumberFormat="1" applyBorder="1" applyAlignment="1" applyProtection="1">
      <alignment vertical="center"/>
      <protection/>
    </xf>
    <xf numFmtId="167" fontId="3" fillId="0" borderId="5" xfId="0" applyNumberFormat="1" applyFont="1" applyFill="1" applyBorder="1" applyAlignment="1" applyProtection="1">
      <alignment vertical="center"/>
      <protection/>
    </xf>
    <xf numFmtId="4" fontId="0" fillId="3" borderId="4" xfId="0" applyNumberFormat="1" applyFill="1" applyBorder="1" applyAlignment="1" applyProtection="1">
      <alignment vertical="center"/>
      <protection locked="0"/>
    </xf>
    <xf numFmtId="3" fontId="0" fillId="3" borderId="4" xfId="0" applyNumberFormat="1" applyFont="1" applyFill="1" applyBorder="1" applyAlignment="1" applyProtection="1">
      <alignment horizontal="right" vertical="center"/>
      <protection locked="0"/>
    </xf>
    <xf numFmtId="0" fontId="1" fillId="2" borderId="20" xfId="0" applyFont="1" applyFill="1" applyBorder="1" applyAlignment="1" applyProtection="1">
      <alignment horizontal="right" vertical="center" wrapText="1"/>
      <protection/>
    </xf>
    <xf numFmtId="0" fontId="1" fillId="2" borderId="21" xfId="0" applyFont="1" applyFill="1" applyBorder="1" applyAlignment="1" applyProtection="1">
      <alignment horizontal="right" vertical="center" wrapText="1"/>
      <protection/>
    </xf>
    <xf numFmtId="0" fontId="1" fillId="2" borderId="3" xfId="0" applyFont="1" applyFill="1" applyBorder="1" applyAlignment="1" applyProtection="1">
      <alignment horizontal="right" vertical="center" wrapText="1"/>
      <protection/>
    </xf>
    <xf numFmtId="0" fontId="1" fillId="2" borderId="21" xfId="0" applyFont="1" applyFill="1" applyBorder="1" applyAlignment="1" applyProtection="1">
      <alignment horizontal="right" vertical="center"/>
      <protection/>
    </xf>
    <xf numFmtId="0" fontId="1" fillId="2" borderId="3" xfId="0" applyFont="1" applyFill="1" applyBorder="1" applyAlignment="1" applyProtection="1">
      <alignment horizontal="right" vertical="center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horizontal="right" vertical="center" wrapText="1"/>
      <protection/>
    </xf>
    <xf numFmtId="0" fontId="1" fillId="2" borderId="4" xfId="0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Factures EDF par mois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0625"/>
          <c:w val="0.9465"/>
          <c:h val="0.836"/>
        </c:manualLayout>
      </c:layout>
      <c:lineChart>
        <c:grouping val="standard"/>
        <c:varyColors val="0"/>
        <c:ser>
          <c:idx val="0"/>
          <c:order val="0"/>
          <c:tx>
            <c:strRef>
              <c:f>'Données factures EDF'!$A$4</c:f>
              <c:strCache>
                <c:ptCount val="1"/>
                <c:pt idx="0">
                  <c:v>2001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'Données factures EDF'!$B$2:$M$3</c:f>
              <c:multiLvlStrCache>
                <c:ptCount val="12"/>
                <c:lvl>
                  <c:pt idx="0">
                    <c:v>Janvier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</c:lvl>
              </c:multiLvlStrCache>
            </c:multiLvlStrRef>
          </c:cat>
          <c:val>
            <c:numRef>
              <c:f>'Données factures EDF'!$B$4:$M$4</c:f>
              <c:numCache>
                <c:ptCount val="12"/>
                <c:pt idx="0">
                  <c:v>2046.23</c:v>
                </c:pt>
                <c:pt idx="1">
                  <c:v>2045.94</c:v>
                </c:pt>
                <c:pt idx="2">
                  <c:v>2048.05</c:v>
                </c:pt>
                <c:pt idx="3">
                  <c:v>900.79</c:v>
                </c:pt>
                <c:pt idx="4">
                  <c:v>640.24</c:v>
                </c:pt>
                <c:pt idx="5">
                  <c:v>676.83</c:v>
                </c:pt>
                <c:pt idx="6">
                  <c:v>371.55</c:v>
                </c:pt>
                <c:pt idx="7">
                  <c:v>281.37</c:v>
                </c:pt>
                <c:pt idx="8">
                  <c:v>610.33</c:v>
                </c:pt>
                <c:pt idx="9">
                  <c:v>779.73</c:v>
                </c:pt>
                <c:pt idx="10">
                  <c:v>1999.61</c:v>
                </c:pt>
                <c:pt idx="11">
                  <c:v>2266.97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'Données factures EDF'!$A$5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'Données factures EDF'!$B$2:$M$3</c:f>
              <c:multiLvlStrCache>
                <c:ptCount val="12"/>
                <c:lvl>
                  <c:pt idx="0">
                    <c:v>Janvier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</c:lvl>
              </c:multiLvlStrCache>
            </c:multiLvlStrRef>
          </c:cat>
          <c:val>
            <c:numRef>
              <c:f>'Données factures EDF'!$B$5:$M$5</c:f>
              <c:numCache>
                <c:ptCount val="12"/>
                <c:pt idx="0">
                  <c:v>2088.65</c:v>
                </c:pt>
                <c:pt idx="1">
                  <c:v>1726.77</c:v>
                </c:pt>
                <c:pt idx="2">
                  <c:v>2331.46</c:v>
                </c:pt>
                <c:pt idx="3">
                  <c:v>859.42</c:v>
                </c:pt>
                <c:pt idx="4">
                  <c:v>731.96</c:v>
                </c:pt>
                <c:pt idx="5">
                  <c:v>661.42</c:v>
                </c:pt>
                <c:pt idx="6">
                  <c:v>369.87</c:v>
                </c:pt>
                <c:pt idx="7">
                  <c:v>300.71</c:v>
                </c:pt>
                <c:pt idx="8">
                  <c:v>629.12</c:v>
                </c:pt>
                <c:pt idx="9">
                  <c:v>742.28</c:v>
                </c:pt>
                <c:pt idx="10">
                  <c:v>1988.7</c:v>
                </c:pt>
                <c:pt idx="11">
                  <c:v>2143.01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'Données factures EDF'!$A$6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'Données factures EDF'!$B$2:$M$3</c:f>
              <c:multiLvlStrCache>
                <c:ptCount val="12"/>
                <c:lvl>
                  <c:pt idx="0">
                    <c:v>Janvier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</c:lvl>
              </c:multiLvlStrCache>
            </c:multiLvlStrRef>
          </c:cat>
          <c:val>
            <c:numRef>
              <c:f>'Données factures EDF'!$B$6:$M$6</c:f>
              <c:numCache>
                <c:ptCount val="12"/>
                <c:pt idx="0">
                  <c:v>2220.53</c:v>
                </c:pt>
                <c:pt idx="1">
                  <c:v>1926.23</c:v>
                </c:pt>
                <c:pt idx="2">
                  <c:v>2106.59</c:v>
                </c:pt>
                <c:pt idx="3">
                  <c:v>903.02</c:v>
                </c:pt>
                <c:pt idx="4">
                  <c:v>656.72</c:v>
                </c:pt>
                <c:pt idx="5">
                  <c:v>673.75</c:v>
                </c:pt>
                <c:pt idx="6">
                  <c:v>375.66</c:v>
                </c:pt>
                <c:pt idx="7">
                  <c:v>306.38</c:v>
                </c:pt>
                <c:pt idx="8">
                  <c:v>663.49</c:v>
                </c:pt>
                <c:pt idx="9">
                  <c:v>768.45</c:v>
                </c:pt>
                <c:pt idx="10">
                  <c:v>1905.54</c:v>
                </c:pt>
                <c:pt idx="11">
                  <c:v>2412.88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'Données factures EDF'!$A$7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'Données factures EDF'!$B$2:$M$3</c:f>
              <c:multiLvlStrCache>
                <c:ptCount val="12"/>
                <c:lvl>
                  <c:pt idx="0">
                    <c:v>Janvier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</c:lvl>
              </c:multiLvlStrCache>
            </c:multiLvlStrRef>
          </c:cat>
          <c:val>
            <c:numRef>
              <c:f>'Données factures EDF'!$B$7:$M$7</c:f>
              <c:numCache>
                <c:ptCount val="12"/>
                <c:pt idx="0">
                  <c:v>2389.49</c:v>
                </c:pt>
                <c:pt idx="1">
                  <c:v>2356.51</c:v>
                </c:pt>
                <c:pt idx="2">
                  <c:v>2015.9</c:v>
                </c:pt>
                <c:pt idx="3">
                  <c:v>1050.68</c:v>
                </c:pt>
                <c:pt idx="4">
                  <c:v>682.97</c:v>
                </c:pt>
                <c:pt idx="5">
                  <c:v>751.7</c:v>
                </c:pt>
                <c:pt idx="6">
                  <c:v>434.97</c:v>
                </c:pt>
                <c:pt idx="7">
                  <c:v>349.67</c:v>
                </c:pt>
                <c:pt idx="8">
                  <c:v>743.55</c:v>
                </c:pt>
                <c:pt idx="9">
                  <c:v>753.41</c:v>
                </c:pt>
                <c:pt idx="10">
                  <c:v>1958.98</c:v>
                </c:pt>
                <c:pt idx="11">
                  <c:v>2516.32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'Données factures EDF'!$A$8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'Données factures EDF'!$B$2:$M$3</c:f>
              <c:multiLvlStrCache>
                <c:ptCount val="12"/>
                <c:lvl>
                  <c:pt idx="0">
                    <c:v>Janvier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</c:lvl>
              </c:multiLvlStrCache>
            </c:multiLvlStrRef>
          </c:cat>
          <c:val>
            <c:numRef>
              <c:f>'Données factures EDF'!$B$8:$M$8</c:f>
              <c:numCache>
                <c:ptCount val="12"/>
                <c:pt idx="0">
                  <c:v>2170.45</c:v>
                </c:pt>
                <c:pt idx="1">
                  <c:v>1659.61</c:v>
                </c:pt>
                <c:pt idx="2">
                  <c:v>2188.73</c:v>
                </c:pt>
                <c:pt idx="3">
                  <c:v>968.73</c:v>
                </c:pt>
                <c:pt idx="4">
                  <c:v>760.56</c:v>
                </c:pt>
                <c:pt idx="5">
                  <c:v>731.86</c:v>
                </c:pt>
                <c:pt idx="6">
                  <c:v>426.11</c:v>
                </c:pt>
                <c:pt idx="7">
                  <c:v>326.82</c:v>
                </c:pt>
                <c:pt idx="8">
                  <c:v>743.1</c:v>
                </c:pt>
                <c:pt idx="9">
                  <c:v>712.14</c:v>
                </c:pt>
                <c:pt idx="10">
                  <c:v>1869.74</c:v>
                </c:pt>
                <c:pt idx="11">
                  <c:v>2222.89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'Données factures EDF'!$A$9</c:f>
              <c:strCache>
                <c:ptCount val="1"/>
                <c:pt idx="0">
                  <c:v>2006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'Données factures EDF'!$B$2:$M$3</c:f>
              <c:multiLvlStrCache>
                <c:ptCount val="12"/>
                <c:lvl>
                  <c:pt idx="0">
                    <c:v>Janvier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</c:lvl>
              </c:multiLvlStrCache>
            </c:multiLvlStrRef>
          </c:cat>
          <c:val>
            <c:numRef>
              <c:f>'Données factures EDF'!$B$9:$M$9</c:f>
              <c:numCache>
                <c:ptCount val="12"/>
                <c:pt idx="0">
                  <c:v>2284.85</c:v>
                </c:pt>
                <c:pt idx="1">
                  <c:v>1892.06</c:v>
                </c:pt>
                <c:pt idx="2">
                  <c:v>2523.22</c:v>
                </c:pt>
                <c:pt idx="3">
                  <c:v>905.04</c:v>
                </c:pt>
              </c:numCache>
            </c:numRef>
          </c:val>
          <c:smooth val="0"/>
        </c:ser>
        <c:marker val="1"/>
        <c:axId val="61432286"/>
        <c:axId val="16019663"/>
      </c:lineChart>
      <c:catAx>
        <c:axId val="61432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19663"/>
        <c:crosses val="autoZero"/>
        <c:auto val="1"/>
        <c:lblOffset val="100"/>
        <c:noMultiLvlLbl val="0"/>
      </c:catAx>
      <c:valAx>
        <c:axId val="16019663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Prix </a:t>
                </a: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(en €uros)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1432286"/>
        <c:crossesAt val="1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15"/>
          <c:y val="0.17025"/>
          <c:w val="0.25825"/>
          <c:h val="0.13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Factures EDF par année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1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'Données factures EDF'!$A$4:$A$9</c:f>
              <c:num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</c:numCache>
            </c:numRef>
          </c:cat>
          <c:val>
            <c:numRef>
              <c:f>'Données factures EDF'!$N$4:$N$9</c:f>
              <c:numCache>
                <c:ptCount val="6"/>
                <c:pt idx="0">
                  <c:v>14667.64</c:v>
                </c:pt>
                <c:pt idx="1">
                  <c:v>14573.370000000003</c:v>
                </c:pt>
                <c:pt idx="2">
                  <c:v>14919.240000000002</c:v>
                </c:pt>
                <c:pt idx="3">
                  <c:v>16004.149999999998</c:v>
                </c:pt>
                <c:pt idx="4">
                  <c:v>14780.739999999998</c:v>
                </c:pt>
                <c:pt idx="5">
                  <c:v>7605.169999999999</c:v>
                </c:pt>
              </c:numCache>
            </c:numRef>
          </c:val>
          <c:smooth val="1"/>
        </c:ser>
        <c:hiLowLines>
          <c:spPr>
            <a:ln w="3175">
              <a:solidFill/>
            </a:ln>
          </c:spPr>
        </c:hiLowLines>
        <c:marker val="1"/>
        <c:axId val="9959240"/>
        <c:axId val="22524297"/>
      </c:lineChart>
      <c:catAx>
        <c:axId val="9959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24297"/>
        <c:crosses val="autoZero"/>
        <c:auto val="1"/>
        <c:lblOffset val="100"/>
        <c:noMultiLvlLbl val="0"/>
      </c:catAx>
      <c:valAx>
        <c:axId val="22524297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Prix </a:t>
                </a:r>
                <a:r>
                  <a:rPr lang="en-US" cap="none" sz="1000" b="1" i="1" u="none" baseline="0">
                    <a:latin typeface="Arial"/>
                    <a:ea typeface="Arial"/>
                    <a:cs typeface="Arial"/>
                  </a:rPr>
                  <a:t>(en €uros)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959240"/>
        <c:crossesAt val="1"/>
        <c:crossBetween val="between"/>
        <c:dispUnits/>
        <c:majorUnit val="1000"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Consommation EDF par mois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0625"/>
          <c:w val="0.95325"/>
          <c:h val="0.8297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'Données factures EDF'!$B$18:$M$19</c:f>
              <c:multiLvlStrCache>
                <c:ptCount val="12"/>
                <c:lvl>
                  <c:pt idx="0">
                    <c:v>Janvier</c:v>
                  </c:pt>
                  <c:pt idx="1">
                    <c:v>Février</c:v>
                  </c:pt>
                  <c:pt idx="2">
                    <c:v>Mars</c:v>
                  </c:pt>
                  <c:pt idx="3">
                    <c:v>Avril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Juillet</c:v>
                  </c:pt>
                  <c:pt idx="7">
                    <c:v>Août</c:v>
                  </c:pt>
                  <c:pt idx="8">
                    <c:v>Septembre</c:v>
                  </c:pt>
                  <c:pt idx="9">
                    <c:v>Octobre</c:v>
                  </c:pt>
                  <c:pt idx="10">
                    <c:v>Novembre</c:v>
                  </c:pt>
                  <c:pt idx="11">
                    <c:v>Décembre</c:v>
                  </c:pt>
                </c:lvl>
              </c:multiLvlStrCache>
            </c:multiLvlStrRef>
          </c:cat>
          <c:val>
            <c:numRef>
              <c:f>'Données factures EDF'!$B$20:$M$20</c:f>
              <c:numCache>
                <c:ptCount val="12"/>
                <c:pt idx="0">
                  <c:v>14353</c:v>
                </c:pt>
                <c:pt idx="1">
                  <c:v>14257</c:v>
                </c:pt>
                <c:pt idx="2">
                  <c:v>14364</c:v>
                </c:pt>
                <c:pt idx="3">
                  <c:v>12453</c:v>
                </c:pt>
                <c:pt idx="4">
                  <c:v>12672</c:v>
                </c:pt>
                <c:pt idx="5">
                  <c:v>13624</c:v>
                </c:pt>
                <c:pt idx="6">
                  <c:v>5385</c:v>
                </c:pt>
                <c:pt idx="7">
                  <c:v>2924</c:v>
                </c:pt>
                <c:pt idx="8">
                  <c:v>11796</c:v>
                </c:pt>
                <c:pt idx="9">
                  <c:v>16356</c:v>
                </c:pt>
                <c:pt idx="10">
                  <c:v>15456</c:v>
                </c:pt>
                <c:pt idx="11">
                  <c:v>15790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'Données factures EDF'!$B$21:$M$21</c:f>
              <c:numCache>
                <c:ptCount val="12"/>
                <c:pt idx="0">
                  <c:v>14471</c:v>
                </c:pt>
                <c:pt idx="1">
                  <c:v>11803</c:v>
                </c:pt>
                <c:pt idx="2">
                  <c:v>16225</c:v>
                </c:pt>
                <c:pt idx="3">
                  <c:v>11185</c:v>
                </c:pt>
                <c:pt idx="4">
                  <c:v>14875</c:v>
                </c:pt>
                <c:pt idx="5">
                  <c:v>12950</c:v>
                </c:pt>
                <c:pt idx="6">
                  <c:v>5205</c:v>
                </c:pt>
                <c:pt idx="7">
                  <c:v>3343</c:v>
                </c:pt>
                <c:pt idx="8">
                  <c:v>12121</c:v>
                </c:pt>
                <c:pt idx="9">
                  <c:v>15134</c:v>
                </c:pt>
                <c:pt idx="10">
                  <c:v>14715</c:v>
                </c:pt>
                <c:pt idx="11">
                  <c:v>14874</c:v>
                </c:pt>
              </c:numCache>
            </c:numRef>
          </c:val>
          <c:smooth val="0"/>
        </c:ser>
        <c:ser>
          <c:idx val="2"/>
          <c:order val="2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'Données factures EDF'!$B$22:$M$22</c:f>
              <c:numCache>
                <c:ptCount val="12"/>
                <c:pt idx="0">
                  <c:v>15593</c:v>
                </c:pt>
                <c:pt idx="1">
                  <c:v>13333</c:v>
                </c:pt>
                <c:pt idx="2">
                  <c:v>14649</c:v>
                </c:pt>
                <c:pt idx="3">
                  <c:v>11990</c:v>
                </c:pt>
                <c:pt idx="4">
                  <c:v>12904</c:v>
                </c:pt>
                <c:pt idx="5">
                  <c:v>13355</c:v>
                </c:pt>
                <c:pt idx="6">
                  <c:v>5179</c:v>
                </c:pt>
                <c:pt idx="7">
                  <c:v>3729</c:v>
                </c:pt>
                <c:pt idx="8">
                  <c:v>12606</c:v>
                </c:pt>
                <c:pt idx="9">
                  <c:v>15330</c:v>
                </c:pt>
                <c:pt idx="10">
                  <c:v>13184</c:v>
                </c:pt>
                <c:pt idx="11">
                  <c:v>16359</c:v>
                </c:pt>
              </c:numCache>
            </c:numRef>
          </c:val>
          <c:smooth val="0"/>
        </c:ser>
        <c:ser>
          <c:idx val="3"/>
          <c:order val="3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'Données factures EDF'!$B$23:$M$23</c:f>
              <c:numCache>
                <c:ptCount val="12"/>
                <c:pt idx="0">
                  <c:v>16119</c:v>
                </c:pt>
                <c:pt idx="1">
                  <c:v>15793</c:v>
                </c:pt>
                <c:pt idx="2">
                  <c:v>13445</c:v>
                </c:pt>
                <c:pt idx="3">
                  <c:v>14311</c:v>
                </c:pt>
                <c:pt idx="4">
                  <c:v>12701</c:v>
                </c:pt>
                <c:pt idx="5">
                  <c:v>14467</c:v>
                </c:pt>
                <c:pt idx="6">
                  <c:v>6237</c:v>
                </c:pt>
                <c:pt idx="7">
                  <c:v>3975</c:v>
                </c:pt>
                <c:pt idx="8">
                  <c:v>14233</c:v>
                </c:pt>
                <c:pt idx="9">
                  <c:v>14490</c:v>
                </c:pt>
                <c:pt idx="10">
                  <c:v>14194</c:v>
                </c:pt>
                <c:pt idx="11">
                  <c:v>17164</c:v>
                </c:pt>
              </c:numCache>
            </c:numRef>
          </c:val>
          <c:smooth val="0"/>
        </c:ser>
        <c:ser>
          <c:idx val="4"/>
          <c:order val="4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'Données factures EDF'!$B$24:$M$24</c:f>
              <c:numCache>
                <c:ptCount val="12"/>
                <c:pt idx="0">
                  <c:v>14564</c:v>
                </c:pt>
                <c:pt idx="1">
                  <c:v>10889</c:v>
                </c:pt>
                <c:pt idx="2">
                  <c:v>14701</c:v>
                </c:pt>
                <c:pt idx="3">
                  <c:v>12067</c:v>
                </c:pt>
                <c:pt idx="4">
                  <c:v>14737</c:v>
                </c:pt>
                <c:pt idx="5">
                  <c:v>13934</c:v>
                </c:pt>
                <c:pt idx="6">
                  <c:v>5976</c:v>
                </c:pt>
                <c:pt idx="7">
                  <c:v>3364</c:v>
                </c:pt>
                <c:pt idx="8">
                  <c:v>14239</c:v>
                </c:pt>
                <c:pt idx="9">
                  <c:v>13395</c:v>
                </c:pt>
                <c:pt idx="10">
                  <c:v>13145</c:v>
                </c:pt>
                <c:pt idx="11">
                  <c:v>14949</c:v>
                </c:pt>
              </c:numCache>
            </c:numRef>
          </c:val>
          <c:smooth val="0"/>
        </c:ser>
        <c:ser>
          <c:idx val="5"/>
          <c:order val="5"/>
          <c:tx>
            <c:v>2006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'Données factures EDF'!$B$25:$M$25</c:f>
              <c:numCache>
                <c:ptCount val="12"/>
                <c:pt idx="0">
                  <c:v>15449</c:v>
                </c:pt>
                <c:pt idx="1">
                  <c:v>12550</c:v>
                </c:pt>
                <c:pt idx="2">
                  <c:v>17169</c:v>
                </c:pt>
                <c:pt idx="3">
                  <c:v>12268</c:v>
                </c:pt>
              </c:numCache>
            </c:numRef>
          </c:val>
          <c:smooth val="0"/>
        </c:ser>
        <c:marker val="1"/>
        <c:axId val="1392082"/>
        <c:axId val="12528739"/>
      </c:lineChart>
      <c:catAx>
        <c:axId val="1392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28739"/>
        <c:crosses val="autoZero"/>
        <c:auto val="1"/>
        <c:lblOffset val="100"/>
        <c:noMultiLvlLbl val="0"/>
      </c:catAx>
      <c:valAx>
        <c:axId val="12528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Consommation</a:t>
                </a:r>
                <a:r>
                  <a:rPr lang="en-US" cap="none" sz="1000" b="1" i="1" u="none" baseline="0">
                    <a:latin typeface="Arial"/>
                    <a:ea typeface="Arial"/>
                    <a:cs typeface="Arial"/>
                  </a:rPr>
                  <a:t> (en Kwh)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2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25"/>
          <c:y val="0.38675"/>
          <c:w val="0.08025"/>
          <c:h val="0.34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Consommation EDF par année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('Données factures EDF'!$A$20,'Données factures EDF'!$A$21,'Données factures EDF'!$A$22,'Données factures EDF'!$A$23,'Données factures EDF'!$A$24,'Données factures EDF'!$A$25)</c:f>
              <c:num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</c:numCache>
            </c:numRef>
          </c:cat>
          <c:val>
            <c:numRef>
              <c:f>('Données factures EDF'!$N$20,'Données factures EDF'!$N$21,'Données factures EDF'!$N$22,'Données factures EDF'!$N$23,'Données factures EDF'!$N$24,'Données factures EDF'!$N$25)</c:f>
              <c:numCache>
                <c:ptCount val="6"/>
                <c:pt idx="0">
                  <c:v>149430</c:v>
                </c:pt>
                <c:pt idx="1">
                  <c:v>146901</c:v>
                </c:pt>
                <c:pt idx="2">
                  <c:v>148211</c:v>
                </c:pt>
                <c:pt idx="3">
                  <c:v>157129</c:v>
                </c:pt>
                <c:pt idx="4">
                  <c:v>145960</c:v>
                </c:pt>
                <c:pt idx="5">
                  <c:v>57436</c:v>
                </c:pt>
              </c:numCache>
            </c:numRef>
          </c:val>
          <c:smooth val="0"/>
        </c:ser>
        <c:marker val="1"/>
        <c:axId val="45649788"/>
        <c:axId val="8194909"/>
      </c:lineChart>
      <c:catAx>
        <c:axId val="45649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94909"/>
        <c:crosses val="autoZero"/>
        <c:auto val="1"/>
        <c:lblOffset val="100"/>
        <c:noMultiLvlLbl val="0"/>
      </c:catAx>
      <c:valAx>
        <c:axId val="8194909"/>
        <c:scaling>
          <c:orientation val="minMax"/>
          <c:min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Consommation </a:t>
                </a:r>
                <a:r>
                  <a:rPr lang="en-US" cap="none" sz="1000" b="1" i="1" u="none" baseline="0">
                    <a:latin typeface="Arial"/>
                    <a:ea typeface="Arial"/>
                    <a:cs typeface="Arial"/>
                  </a:rPr>
                  <a:t>(en kwh)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49788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0</xdr:row>
      <xdr:rowOff>552450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0" y="0"/>
          <a:ext cx="11506200" cy="552450"/>
        </a:xfrm>
        <a:prstGeom prst="rect">
          <a:avLst/>
        </a:prstGeom>
        <a:solidFill>
          <a:srgbClr val="FFFFFF"/>
        </a:solidFill>
        <a:ln w="50800" cmpd="dbl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Pour utiliser ce classeur, il suffit de rentrer chaque mois le montant de la facture EDF ainsi que le total général de consommation dans les </a:t>
          </a:r>
          <a:r>
            <a:rPr lang="en-US" cap="none" sz="1400" b="0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cellules vertes </a:t>
          </a: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ci-dessous. Ensuite, tout le reste est automatique </a:t>
          </a:r>
          <a:r>
            <a:rPr lang="en-US" cap="none" sz="14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(calcul des variations, prix moyen et graphiques).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9"/>
  <sheetViews>
    <sheetView tabSelected="1" zoomScale="80" zoomScaleNormal="80" workbookViewId="0" topLeftCell="A1">
      <selection activeCell="F9" sqref="F9"/>
    </sheetView>
  </sheetViews>
  <sheetFormatPr defaultColWidth="11.421875" defaultRowHeight="12.75"/>
  <cols>
    <col min="1" max="1" width="28.28125" style="1" bestFit="1" customWidth="1"/>
    <col min="2" max="13" width="10.7109375" style="1" customWidth="1"/>
    <col min="14" max="14" width="15.7109375" style="1" customWidth="1"/>
    <col min="15" max="15" width="11.421875" style="1" customWidth="1"/>
    <col min="16" max="16" width="24.57421875" style="1" bestFit="1" customWidth="1"/>
    <col min="17" max="16384" width="11.421875" style="1" customWidth="1"/>
  </cols>
  <sheetData>
    <row r="1" ht="52.5" customHeight="1" thickBot="1"/>
    <row r="2" spans="1:14" ht="24.75" customHeight="1">
      <c r="A2" s="52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s="7" customFormat="1" ht="32.25" customHeight="1">
      <c r="A3" s="53"/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6" t="s">
        <v>12</v>
      </c>
    </row>
    <row r="4" spans="1:14" s="7" customFormat="1" ht="24.75" customHeight="1">
      <c r="A4" s="8">
        <v>2001</v>
      </c>
      <c r="B4" s="45">
        <v>2046.23</v>
      </c>
      <c r="C4" s="45">
        <v>2045.94</v>
      </c>
      <c r="D4" s="45">
        <v>2048.05</v>
      </c>
      <c r="E4" s="45">
        <v>900.79</v>
      </c>
      <c r="F4" s="45">
        <v>640.24</v>
      </c>
      <c r="G4" s="45">
        <v>676.83</v>
      </c>
      <c r="H4" s="45">
        <v>371.55</v>
      </c>
      <c r="I4" s="45">
        <v>281.37</v>
      </c>
      <c r="J4" s="45">
        <v>610.33</v>
      </c>
      <c r="K4" s="45">
        <v>779.73</v>
      </c>
      <c r="L4" s="45">
        <v>1999.61</v>
      </c>
      <c r="M4" s="45">
        <v>2266.97</v>
      </c>
      <c r="N4" s="9">
        <f aca="true" t="shared" si="0" ref="N4:N9">SUM(B4:M4)</f>
        <v>14667.64</v>
      </c>
    </row>
    <row r="5" spans="1:14" s="7" customFormat="1" ht="24.75" customHeight="1">
      <c r="A5" s="8">
        <v>2002</v>
      </c>
      <c r="B5" s="45">
        <v>2088.65</v>
      </c>
      <c r="C5" s="45">
        <v>1726.77</v>
      </c>
      <c r="D5" s="45">
        <v>2331.46</v>
      </c>
      <c r="E5" s="45">
        <v>859.42</v>
      </c>
      <c r="F5" s="45">
        <v>731.96</v>
      </c>
      <c r="G5" s="45">
        <v>661.42</v>
      </c>
      <c r="H5" s="45">
        <v>369.87</v>
      </c>
      <c r="I5" s="45">
        <v>300.71</v>
      </c>
      <c r="J5" s="45">
        <v>629.12</v>
      </c>
      <c r="K5" s="45">
        <v>742.28</v>
      </c>
      <c r="L5" s="45">
        <v>1988.7</v>
      </c>
      <c r="M5" s="45">
        <v>2143.01</v>
      </c>
      <c r="N5" s="9">
        <f t="shared" si="0"/>
        <v>14573.370000000003</v>
      </c>
    </row>
    <row r="6" spans="1:14" s="7" customFormat="1" ht="24.75" customHeight="1">
      <c r="A6" s="8">
        <v>2003</v>
      </c>
      <c r="B6" s="45">
        <v>2220.53</v>
      </c>
      <c r="C6" s="45">
        <v>1926.23</v>
      </c>
      <c r="D6" s="45">
        <v>2106.59</v>
      </c>
      <c r="E6" s="45">
        <v>903.02</v>
      </c>
      <c r="F6" s="45">
        <v>656.72</v>
      </c>
      <c r="G6" s="45">
        <v>673.75</v>
      </c>
      <c r="H6" s="45">
        <v>375.66</v>
      </c>
      <c r="I6" s="45">
        <v>306.38</v>
      </c>
      <c r="J6" s="45">
        <v>663.49</v>
      </c>
      <c r="K6" s="45">
        <v>768.45</v>
      </c>
      <c r="L6" s="45">
        <v>1905.54</v>
      </c>
      <c r="M6" s="45">
        <v>2412.88</v>
      </c>
      <c r="N6" s="9">
        <f t="shared" si="0"/>
        <v>14919.240000000002</v>
      </c>
    </row>
    <row r="7" spans="1:14" s="7" customFormat="1" ht="24.75" customHeight="1">
      <c r="A7" s="8">
        <v>2004</v>
      </c>
      <c r="B7" s="45">
        <v>2389.49</v>
      </c>
      <c r="C7" s="45">
        <v>2356.51</v>
      </c>
      <c r="D7" s="45">
        <v>2015.9</v>
      </c>
      <c r="E7" s="45">
        <v>1050.68</v>
      </c>
      <c r="F7" s="45">
        <v>682.97</v>
      </c>
      <c r="G7" s="45">
        <v>751.7</v>
      </c>
      <c r="H7" s="45">
        <v>434.97</v>
      </c>
      <c r="I7" s="45">
        <v>349.67</v>
      </c>
      <c r="J7" s="45">
        <v>743.55</v>
      </c>
      <c r="K7" s="45">
        <v>753.41</v>
      </c>
      <c r="L7" s="45">
        <v>1958.98</v>
      </c>
      <c r="M7" s="45">
        <v>2516.32</v>
      </c>
      <c r="N7" s="10">
        <f t="shared" si="0"/>
        <v>16004.149999999998</v>
      </c>
    </row>
    <row r="8" spans="1:14" s="7" customFormat="1" ht="24.75" customHeight="1">
      <c r="A8" s="8">
        <v>2005</v>
      </c>
      <c r="B8" s="45">
        <v>2170.45</v>
      </c>
      <c r="C8" s="45">
        <v>1659.61</v>
      </c>
      <c r="D8" s="45">
        <v>2188.73</v>
      </c>
      <c r="E8" s="45">
        <v>968.73</v>
      </c>
      <c r="F8" s="45">
        <v>760.56</v>
      </c>
      <c r="G8" s="45">
        <v>731.86</v>
      </c>
      <c r="H8" s="45">
        <v>426.11</v>
      </c>
      <c r="I8" s="45">
        <v>326.82</v>
      </c>
      <c r="J8" s="45">
        <v>743.1</v>
      </c>
      <c r="K8" s="45">
        <v>712.14</v>
      </c>
      <c r="L8" s="45">
        <v>1869.74</v>
      </c>
      <c r="M8" s="45">
        <v>2222.89</v>
      </c>
      <c r="N8" s="10">
        <f t="shared" si="0"/>
        <v>14780.739999999998</v>
      </c>
    </row>
    <row r="9" spans="1:14" s="7" customFormat="1" ht="24.75" customHeight="1">
      <c r="A9" s="8">
        <v>2006</v>
      </c>
      <c r="B9" s="45">
        <v>2284.85</v>
      </c>
      <c r="C9" s="45">
        <v>1892.06</v>
      </c>
      <c r="D9" s="45">
        <v>2523.22</v>
      </c>
      <c r="E9" s="45">
        <v>905.04</v>
      </c>
      <c r="F9" s="45"/>
      <c r="G9" s="45"/>
      <c r="H9" s="45"/>
      <c r="I9" s="45"/>
      <c r="J9" s="45"/>
      <c r="K9" s="45"/>
      <c r="L9" s="45"/>
      <c r="M9" s="45"/>
      <c r="N9" s="10">
        <f t="shared" si="0"/>
        <v>7605.169999999999</v>
      </c>
    </row>
    <row r="10" spans="1:14" s="7" customFormat="1" ht="24.75" customHeight="1">
      <c r="A10" s="11"/>
      <c r="B10" s="12"/>
      <c r="C10" s="12"/>
      <c r="D10" s="12"/>
      <c r="E10" s="12"/>
      <c r="F10" s="12"/>
      <c r="G10" s="13"/>
      <c r="H10" s="12"/>
      <c r="I10" s="13"/>
      <c r="J10" s="14"/>
      <c r="K10" s="55" t="s">
        <v>13</v>
      </c>
      <c r="L10" s="56"/>
      <c r="M10" s="56"/>
      <c r="N10" s="15">
        <f>SUM(N4:N9)</f>
        <v>82550.30999999998</v>
      </c>
    </row>
    <row r="11" spans="1:14" s="7" customFormat="1" ht="24.75" customHeight="1">
      <c r="A11" s="11"/>
      <c r="B11" s="16"/>
      <c r="C11" s="16"/>
      <c r="D11" s="16"/>
      <c r="E11" s="16"/>
      <c r="F11" s="16"/>
      <c r="G11" s="16"/>
      <c r="H11" s="16"/>
      <c r="I11" s="16"/>
      <c r="J11" s="17"/>
      <c r="K11" s="55" t="s">
        <v>21</v>
      </c>
      <c r="L11" s="56"/>
      <c r="M11" s="56"/>
      <c r="N11" s="15">
        <f>N10/6</f>
        <v>13758.384999999997</v>
      </c>
    </row>
    <row r="12" spans="1:14" s="7" customFormat="1" ht="19.5" customHeight="1">
      <c r="A12" s="18" t="s">
        <v>14</v>
      </c>
      <c r="B12" s="19">
        <f>IF(B5&lt;&gt;0,(B5-B4)/B4,)</f>
        <v>0.020730807387243894</v>
      </c>
      <c r="C12" s="19">
        <f aca="true" t="shared" si="1" ref="C12:M12">IF(C5&lt;&gt;0,(C5-C4)/C4,)</f>
        <v>-0.15600164227689964</v>
      </c>
      <c r="D12" s="19">
        <f t="shared" si="1"/>
        <v>0.1383804106345059</v>
      </c>
      <c r="E12" s="19">
        <f t="shared" si="1"/>
        <v>-0.04592635353412006</v>
      </c>
      <c r="F12" s="19">
        <f t="shared" si="1"/>
        <v>0.1432587779582657</v>
      </c>
      <c r="G12" s="19">
        <f t="shared" si="1"/>
        <v>-0.02276790331397852</v>
      </c>
      <c r="H12" s="19">
        <f t="shared" si="1"/>
        <v>-0.004521598708114673</v>
      </c>
      <c r="I12" s="19">
        <f t="shared" si="1"/>
        <v>0.06873511746099432</v>
      </c>
      <c r="J12" s="19">
        <f t="shared" si="1"/>
        <v>0.030786623629839534</v>
      </c>
      <c r="K12" s="19">
        <f t="shared" si="1"/>
        <v>-0.04802944609031337</v>
      </c>
      <c r="L12" s="19">
        <f t="shared" si="1"/>
        <v>-0.005456063932466759</v>
      </c>
      <c r="M12" s="19">
        <f t="shared" si="1"/>
        <v>-0.054680917700719284</v>
      </c>
      <c r="N12" s="20">
        <f>IF(N5&lt;&gt;0,(N5-N4)/N4,)</f>
        <v>-0.006427073476032736</v>
      </c>
    </row>
    <row r="13" spans="1:14" s="7" customFormat="1" ht="19.5" customHeight="1">
      <c r="A13" s="18" t="s">
        <v>15</v>
      </c>
      <c r="B13" s="19">
        <f>IF(B6&lt;&gt;0,(B6-B5)/B5,)</f>
        <v>0.06314126349555939</v>
      </c>
      <c r="C13" s="19">
        <f aca="true" t="shared" si="2" ref="C13:M13">IF(C6&lt;&gt;0,(C6-C5)/C5,)</f>
        <v>0.11551046172912434</v>
      </c>
      <c r="D13" s="19">
        <f t="shared" si="2"/>
        <v>-0.09645029294948225</v>
      </c>
      <c r="E13" s="19">
        <f t="shared" si="2"/>
        <v>0.05073188894836055</v>
      </c>
      <c r="F13" s="19">
        <f t="shared" si="2"/>
        <v>-0.10279250232253129</v>
      </c>
      <c r="G13" s="19">
        <f t="shared" si="2"/>
        <v>0.01864171025974425</v>
      </c>
      <c r="H13" s="19">
        <f t="shared" si="2"/>
        <v>0.01565414875496802</v>
      </c>
      <c r="I13" s="19">
        <f t="shared" si="2"/>
        <v>0.018855375611053892</v>
      </c>
      <c r="J13" s="19">
        <f t="shared" si="2"/>
        <v>0.05463186673448627</v>
      </c>
      <c r="K13" s="19">
        <f t="shared" si="2"/>
        <v>0.03525623753839532</v>
      </c>
      <c r="L13" s="19">
        <f t="shared" si="2"/>
        <v>-0.04181626187961989</v>
      </c>
      <c r="M13" s="19">
        <f t="shared" si="2"/>
        <v>0.12593035030167843</v>
      </c>
      <c r="N13" s="20">
        <f>IF(N6&lt;&gt;0,(N6-N5)/N5,)</f>
        <v>0.023733014395434886</v>
      </c>
    </row>
    <row r="14" spans="1:14" s="7" customFormat="1" ht="19.5" customHeight="1">
      <c r="A14" s="18" t="s">
        <v>16</v>
      </c>
      <c r="B14" s="19">
        <f>IF(B7&lt;&gt;0,(B7-B6)/B6,)</f>
        <v>0.07608994249120686</v>
      </c>
      <c r="C14" s="19">
        <f aca="true" t="shared" si="3" ref="C14:M14">IF(C7&lt;&gt;0,(C7-C6)/C6,)</f>
        <v>0.22337934722229444</v>
      </c>
      <c r="D14" s="19">
        <f t="shared" si="3"/>
        <v>-0.043050617348416184</v>
      </c>
      <c r="E14" s="19">
        <f t="shared" si="3"/>
        <v>0.16351797302385337</v>
      </c>
      <c r="F14" s="19">
        <f t="shared" si="3"/>
        <v>0.03997137288342063</v>
      </c>
      <c r="G14" s="19">
        <f t="shared" si="3"/>
        <v>0.11569573283859005</v>
      </c>
      <c r="H14" s="19">
        <f t="shared" si="3"/>
        <v>0.157882127455678</v>
      </c>
      <c r="I14" s="19">
        <f t="shared" si="3"/>
        <v>0.14129512370259162</v>
      </c>
      <c r="J14" s="19">
        <f t="shared" si="3"/>
        <v>0.12066496857526103</v>
      </c>
      <c r="K14" s="19">
        <f t="shared" si="3"/>
        <v>-0.019571865443425176</v>
      </c>
      <c r="L14" s="19">
        <f t="shared" si="3"/>
        <v>0.028044543803856153</v>
      </c>
      <c r="M14" s="19">
        <f t="shared" si="3"/>
        <v>0.04286993136832335</v>
      </c>
      <c r="N14" s="20">
        <f>IF(N7&lt;&gt;0,(N7-N6)/N6,)</f>
        <v>0.07271885163051175</v>
      </c>
    </row>
    <row r="15" spans="1:14" s="7" customFormat="1" ht="19.5" customHeight="1">
      <c r="A15" s="18" t="s">
        <v>17</v>
      </c>
      <c r="B15" s="19">
        <f>IF(B8&lt;&gt;0,(B8-B7)/B7,)</f>
        <v>-0.09166809653942891</v>
      </c>
      <c r="C15" s="19">
        <f aca="true" t="shared" si="4" ref="C15:M15">IF(C8&lt;&gt;0,(C8-C7)/C7,)</f>
        <v>-0.29573394553810517</v>
      </c>
      <c r="D15" s="19">
        <f t="shared" si="4"/>
        <v>0.0857334193164343</v>
      </c>
      <c r="E15" s="19">
        <f t="shared" si="4"/>
        <v>-0.07799710663570263</v>
      </c>
      <c r="F15" s="19">
        <f t="shared" si="4"/>
        <v>0.11360674700206438</v>
      </c>
      <c r="G15" s="19">
        <f t="shared" si="4"/>
        <v>-0.026393508048423615</v>
      </c>
      <c r="H15" s="19">
        <f t="shared" si="4"/>
        <v>-0.020369220865806868</v>
      </c>
      <c r="I15" s="19">
        <f t="shared" si="4"/>
        <v>-0.06534732748019567</v>
      </c>
      <c r="J15" s="19">
        <f t="shared" si="4"/>
        <v>-0.0006052047609440278</v>
      </c>
      <c r="K15" s="19">
        <f t="shared" si="4"/>
        <v>-0.054777611128071016</v>
      </c>
      <c r="L15" s="19">
        <f t="shared" si="4"/>
        <v>-0.045554319084421487</v>
      </c>
      <c r="M15" s="19">
        <f t="shared" si="4"/>
        <v>-0.11661076492655953</v>
      </c>
      <c r="N15" s="20">
        <f>IF(N8&lt;&gt;0,(N8-N7)/N7,)</f>
        <v>-0.07644329751970583</v>
      </c>
    </row>
    <row r="16" spans="1:14" s="7" customFormat="1" ht="19.5" customHeight="1" thickBot="1">
      <c r="A16" s="21" t="s">
        <v>18</v>
      </c>
      <c r="B16" s="22">
        <f>IF(B9&lt;&gt;0,(B9-B8)/B8,)</f>
        <v>0.05270796378631164</v>
      </c>
      <c r="C16" s="22">
        <f>IF(C9&lt;&gt;0,(C9-C8)/C8,)</f>
        <v>0.1400630268557071</v>
      </c>
      <c r="D16" s="22">
        <f>IF(D9&lt;&gt;0,(D9-D8)/D8,)</f>
        <v>0.15282378365536167</v>
      </c>
      <c r="E16" s="22">
        <f>IF(E9&lt;&gt;0,(E9-E8)/E8,)</f>
        <v>-0.06574587346319413</v>
      </c>
      <c r="F16" s="22">
        <f aca="true" t="shared" si="5" ref="F16:M16">IF(F9&lt;&gt;0,(F9-F8)/F8,)</f>
        <v>0</v>
      </c>
      <c r="G16" s="22">
        <f t="shared" si="5"/>
        <v>0</v>
      </c>
      <c r="H16" s="22">
        <f t="shared" si="5"/>
        <v>0</v>
      </c>
      <c r="I16" s="22">
        <f t="shared" si="5"/>
        <v>0</v>
      </c>
      <c r="J16" s="22">
        <f t="shared" si="5"/>
        <v>0</v>
      </c>
      <c r="K16" s="22">
        <f t="shared" si="5"/>
        <v>0</v>
      </c>
      <c r="L16" s="22">
        <f t="shared" si="5"/>
        <v>0</v>
      </c>
      <c r="M16" s="22">
        <f t="shared" si="5"/>
        <v>0</v>
      </c>
      <c r="N16" s="23">
        <f>IF(N9&lt;&gt;0,(N9-N8)/N8,)</f>
        <v>-0.48546757469517765</v>
      </c>
    </row>
    <row r="17" spans="2:14" ht="15" customHeight="1" thickBot="1">
      <c r="B17" s="24"/>
      <c r="E17" s="24"/>
      <c r="G17" s="24"/>
      <c r="H17" s="24"/>
      <c r="I17" s="24"/>
      <c r="K17" s="25"/>
      <c r="L17" s="25"/>
      <c r="M17" s="25"/>
      <c r="N17" s="25"/>
    </row>
    <row r="18" spans="1:14" s="7" customFormat="1" ht="24.75" customHeight="1">
      <c r="A18" s="52" t="s">
        <v>20</v>
      </c>
      <c r="B18" s="26"/>
      <c r="C18" s="26"/>
      <c r="D18" s="26"/>
      <c r="E18" s="26"/>
      <c r="F18" s="26"/>
      <c r="G18" s="26"/>
      <c r="H18" s="26"/>
      <c r="I18" s="26"/>
      <c r="J18" s="26"/>
      <c r="K18" s="27"/>
      <c r="L18" s="27"/>
      <c r="M18" s="27"/>
      <c r="N18" s="28"/>
    </row>
    <row r="19" spans="1:14" s="7" customFormat="1" ht="24.75" customHeight="1">
      <c r="A19" s="54"/>
      <c r="B19" s="4" t="s">
        <v>0</v>
      </c>
      <c r="C19" s="5" t="s">
        <v>1</v>
      </c>
      <c r="D19" s="5" t="s">
        <v>2</v>
      </c>
      <c r="E19" s="5" t="s">
        <v>3</v>
      </c>
      <c r="F19" s="5" t="s">
        <v>4</v>
      </c>
      <c r="G19" s="5" t="s">
        <v>5</v>
      </c>
      <c r="H19" s="5" t="s">
        <v>6</v>
      </c>
      <c r="I19" s="5" t="s">
        <v>7</v>
      </c>
      <c r="J19" s="5" t="s">
        <v>8</v>
      </c>
      <c r="K19" s="5" t="s">
        <v>9</v>
      </c>
      <c r="L19" s="5" t="s">
        <v>10</v>
      </c>
      <c r="M19" s="5" t="s">
        <v>11</v>
      </c>
      <c r="N19" s="6" t="s">
        <v>12</v>
      </c>
    </row>
    <row r="20" spans="1:14" s="7" customFormat="1" ht="24.75" customHeight="1">
      <c r="A20" s="18">
        <v>2001</v>
      </c>
      <c r="B20" s="46">
        <v>14353</v>
      </c>
      <c r="C20" s="46">
        <v>14257</v>
      </c>
      <c r="D20" s="46">
        <v>14364</v>
      </c>
      <c r="E20" s="46">
        <v>12453</v>
      </c>
      <c r="F20" s="46">
        <v>12672</v>
      </c>
      <c r="G20" s="46">
        <v>13624</v>
      </c>
      <c r="H20" s="46">
        <v>5385</v>
      </c>
      <c r="I20" s="46">
        <v>2924</v>
      </c>
      <c r="J20" s="46">
        <v>11796</v>
      </c>
      <c r="K20" s="46">
        <v>16356</v>
      </c>
      <c r="L20" s="46">
        <v>15456</v>
      </c>
      <c r="M20" s="46">
        <v>15790</v>
      </c>
      <c r="N20" s="29">
        <f aca="true" t="shared" si="6" ref="N20:N25">SUM(B20:M20)</f>
        <v>149430</v>
      </c>
    </row>
    <row r="21" spans="1:14" s="7" customFormat="1" ht="24.75" customHeight="1">
      <c r="A21" s="18">
        <v>2002</v>
      </c>
      <c r="B21" s="46">
        <v>14471</v>
      </c>
      <c r="C21" s="46">
        <v>11803</v>
      </c>
      <c r="D21" s="46">
        <v>16225</v>
      </c>
      <c r="E21" s="46">
        <v>11185</v>
      </c>
      <c r="F21" s="46">
        <v>14875</v>
      </c>
      <c r="G21" s="46">
        <v>12950</v>
      </c>
      <c r="H21" s="46">
        <v>5205</v>
      </c>
      <c r="I21" s="46">
        <v>3343</v>
      </c>
      <c r="J21" s="46">
        <v>12121</v>
      </c>
      <c r="K21" s="46">
        <v>15134</v>
      </c>
      <c r="L21" s="46">
        <v>14715</v>
      </c>
      <c r="M21" s="46">
        <v>14874</v>
      </c>
      <c r="N21" s="29">
        <f t="shared" si="6"/>
        <v>146901</v>
      </c>
    </row>
    <row r="22" spans="1:14" s="7" customFormat="1" ht="24.75" customHeight="1">
      <c r="A22" s="18">
        <v>2003</v>
      </c>
      <c r="B22" s="46">
        <v>15593</v>
      </c>
      <c r="C22" s="46">
        <v>13333</v>
      </c>
      <c r="D22" s="46">
        <v>14649</v>
      </c>
      <c r="E22" s="46">
        <v>11990</v>
      </c>
      <c r="F22" s="46">
        <v>12904</v>
      </c>
      <c r="G22" s="46">
        <v>13355</v>
      </c>
      <c r="H22" s="46">
        <v>5179</v>
      </c>
      <c r="I22" s="46">
        <v>3729</v>
      </c>
      <c r="J22" s="46">
        <v>12606</v>
      </c>
      <c r="K22" s="46">
        <v>15330</v>
      </c>
      <c r="L22" s="46">
        <v>13184</v>
      </c>
      <c r="M22" s="46">
        <v>16359</v>
      </c>
      <c r="N22" s="29">
        <f t="shared" si="6"/>
        <v>148211</v>
      </c>
    </row>
    <row r="23" spans="1:14" s="7" customFormat="1" ht="24.75" customHeight="1">
      <c r="A23" s="18">
        <v>2004</v>
      </c>
      <c r="B23" s="46">
        <v>16119</v>
      </c>
      <c r="C23" s="46">
        <v>15793</v>
      </c>
      <c r="D23" s="46">
        <v>13445</v>
      </c>
      <c r="E23" s="46">
        <v>14311</v>
      </c>
      <c r="F23" s="46">
        <v>12701</v>
      </c>
      <c r="G23" s="46">
        <v>14467</v>
      </c>
      <c r="H23" s="46">
        <v>6237</v>
      </c>
      <c r="I23" s="46">
        <v>3975</v>
      </c>
      <c r="J23" s="46">
        <v>14233</v>
      </c>
      <c r="K23" s="46">
        <v>14490</v>
      </c>
      <c r="L23" s="46">
        <v>14194</v>
      </c>
      <c r="M23" s="46">
        <v>17164</v>
      </c>
      <c r="N23" s="30">
        <f t="shared" si="6"/>
        <v>157129</v>
      </c>
    </row>
    <row r="24" spans="1:14" s="7" customFormat="1" ht="24.75" customHeight="1">
      <c r="A24" s="18">
        <v>2005</v>
      </c>
      <c r="B24" s="46">
        <v>14564</v>
      </c>
      <c r="C24" s="46">
        <v>10889</v>
      </c>
      <c r="D24" s="46">
        <v>14701</v>
      </c>
      <c r="E24" s="46">
        <v>12067</v>
      </c>
      <c r="F24" s="46">
        <v>14737</v>
      </c>
      <c r="G24" s="46">
        <v>13934</v>
      </c>
      <c r="H24" s="46">
        <v>5976</v>
      </c>
      <c r="I24" s="46">
        <v>3364</v>
      </c>
      <c r="J24" s="46">
        <v>14239</v>
      </c>
      <c r="K24" s="46">
        <v>13395</v>
      </c>
      <c r="L24" s="46">
        <v>13145</v>
      </c>
      <c r="M24" s="46">
        <v>14949</v>
      </c>
      <c r="N24" s="30">
        <f t="shared" si="6"/>
        <v>145960</v>
      </c>
    </row>
    <row r="25" spans="1:14" s="7" customFormat="1" ht="24.75" customHeight="1">
      <c r="A25" s="18">
        <v>2006</v>
      </c>
      <c r="B25" s="46">
        <v>15449</v>
      </c>
      <c r="C25" s="46">
        <v>12550</v>
      </c>
      <c r="D25" s="46">
        <v>17169</v>
      </c>
      <c r="E25" s="46">
        <v>12268</v>
      </c>
      <c r="F25" s="46"/>
      <c r="G25" s="46"/>
      <c r="H25" s="46"/>
      <c r="I25" s="46"/>
      <c r="J25" s="46"/>
      <c r="K25" s="46"/>
      <c r="L25" s="46"/>
      <c r="M25" s="46"/>
      <c r="N25" s="30">
        <f t="shared" si="6"/>
        <v>57436</v>
      </c>
    </row>
    <row r="26" spans="1:14" s="7" customFormat="1" ht="24.75" customHeight="1">
      <c r="A26" s="11"/>
      <c r="B26" s="31"/>
      <c r="C26" s="31"/>
      <c r="D26" s="12"/>
      <c r="E26" s="12"/>
      <c r="F26" s="12"/>
      <c r="G26" s="12"/>
      <c r="H26" s="12"/>
      <c r="I26" s="12"/>
      <c r="J26" s="14"/>
      <c r="K26" s="47" t="s">
        <v>25</v>
      </c>
      <c r="L26" s="48"/>
      <c r="M26" s="49"/>
      <c r="N26" s="32">
        <f>SUM(N20:N25)</f>
        <v>805067</v>
      </c>
    </row>
    <row r="27" spans="1:14" s="7" customFormat="1" ht="24.75" customHeight="1">
      <c r="A27" s="11"/>
      <c r="B27" s="33"/>
      <c r="C27" s="33"/>
      <c r="D27" s="16"/>
      <c r="E27" s="16"/>
      <c r="F27" s="16"/>
      <c r="G27" s="16"/>
      <c r="H27" s="16"/>
      <c r="I27" s="16"/>
      <c r="J27" s="17"/>
      <c r="K27" s="47" t="s">
        <v>26</v>
      </c>
      <c r="L27" s="48"/>
      <c r="M27" s="49"/>
      <c r="N27" s="32">
        <f>N26/6</f>
        <v>134177.83333333334</v>
      </c>
    </row>
    <row r="28" spans="1:14" s="7" customFormat="1" ht="19.5" customHeight="1">
      <c r="A28" s="18" t="s">
        <v>14</v>
      </c>
      <c r="B28" s="19">
        <f>IF(B21&lt;&gt;0,(B21-B20)/B20,)</f>
        <v>0.008221277781648436</v>
      </c>
      <c r="C28" s="19">
        <f aca="true" t="shared" si="7" ref="C28:M28">IF(C21&lt;&gt;0,(C21-C20)/C20,)</f>
        <v>-0.17212597320614434</v>
      </c>
      <c r="D28" s="19">
        <f t="shared" si="7"/>
        <v>0.12956001113895851</v>
      </c>
      <c r="E28" s="19">
        <f t="shared" si="7"/>
        <v>-0.10182285393077974</v>
      </c>
      <c r="F28" s="19">
        <f t="shared" si="7"/>
        <v>0.17384785353535354</v>
      </c>
      <c r="G28" s="19">
        <f t="shared" si="7"/>
        <v>-0.04947152084556665</v>
      </c>
      <c r="H28" s="19">
        <f t="shared" si="7"/>
        <v>-0.033426183844011144</v>
      </c>
      <c r="I28" s="19">
        <f t="shared" si="7"/>
        <v>0.143296853625171</v>
      </c>
      <c r="J28" s="19">
        <f t="shared" si="7"/>
        <v>0.027551712444896573</v>
      </c>
      <c r="K28" s="19">
        <f t="shared" si="7"/>
        <v>-0.07471264367816093</v>
      </c>
      <c r="L28" s="19">
        <f t="shared" si="7"/>
        <v>-0.04794254658385093</v>
      </c>
      <c r="M28" s="19">
        <f t="shared" si="7"/>
        <v>-0.058011399620012664</v>
      </c>
      <c r="N28" s="20">
        <f>IF(N21&lt;&gt;0,(N21-N20)/N20,)</f>
        <v>-0.01692431238707087</v>
      </c>
    </row>
    <row r="29" spans="1:14" s="7" customFormat="1" ht="19.5" customHeight="1">
      <c r="A29" s="18" t="s">
        <v>15</v>
      </c>
      <c r="B29" s="19">
        <f>IF(B22&lt;&gt;0,(B22-B21)/B21,)</f>
        <v>0.07753437910303365</v>
      </c>
      <c r="C29" s="19">
        <f>IF(C22&lt;&gt;0,(C22-C21)/C21,)</f>
        <v>0.12962806066254343</v>
      </c>
      <c r="D29" s="19">
        <f aca="true" t="shared" si="8" ref="D29:M29">IF(D22&lt;&gt;0,(D22-D21)/D21,)</f>
        <v>-0.09713405238828968</v>
      </c>
      <c r="E29" s="19">
        <f t="shared" si="8"/>
        <v>0.07197139025480555</v>
      </c>
      <c r="F29" s="19">
        <f t="shared" si="8"/>
        <v>-0.13250420168067226</v>
      </c>
      <c r="G29" s="19">
        <f t="shared" si="8"/>
        <v>0.03127413127413128</v>
      </c>
      <c r="H29" s="19">
        <f t="shared" si="8"/>
        <v>-0.004995196926032661</v>
      </c>
      <c r="I29" s="19">
        <f t="shared" si="8"/>
        <v>0.11546515106192043</v>
      </c>
      <c r="J29" s="19">
        <f t="shared" si="8"/>
        <v>0.04001320023100404</v>
      </c>
      <c r="K29" s="19">
        <f t="shared" si="8"/>
        <v>0.012950971322849213</v>
      </c>
      <c r="L29" s="19">
        <f t="shared" si="8"/>
        <v>-0.10404349303431873</v>
      </c>
      <c r="M29" s="19">
        <f t="shared" si="8"/>
        <v>0.09983864461476402</v>
      </c>
      <c r="N29" s="20">
        <f>IF(N22&lt;&gt;0,(N22-N21)/N21,)</f>
        <v>0.008917570336485115</v>
      </c>
    </row>
    <row r="30" spans="1:14" s="7" customFormat="1" ht="19.5" customHeight="1">
      <c r="A30" s="18" t="s">
        <v>16</v>
      </c>
      <c r="B30" s="19">
        <f>IF(B23&lt;&gt;0,(B23-B22)/B22,)</f>
        <v>0.033733085358814856</v>
      </c>
      <c r="C30" s="19">
        <f aca="true" t="shared" si="9" ref="C30:M30">IF(C23&lt;&gt;0,(C23-C22)/C22,)</f>
        <v>0.1845046126153154</v>
      </c>
      <c r="D30" s="19">
        <f t="shared" si="9"/>
        <v>-0.08218991057410062</v>
      </c>
      <c r="E30" s="19">
        <f t="shared" si="9"/>
        <v>0.19357798165137616</v>
      </c>
      <c r="F30" s="19">
        <f t="shared" si="9"/>
        <v>-0.015731556106633602</v>
      </c>
      <c r="G30" s="19">
        <f t="shared" si="9"/>
        <v>0.08326469487083489</v>
      </c>
      <c r="H30" s="19">
        <f t="shared" si="9"/>
        <v>0.20428654180343694</v>
      </c>
      <c r="I30" s="19">
        <f t="shared" si="9"/>
        <v>0.06596942880128721</v>
      </c>
      <c r="J30" s="19">
        <f t="shared" si="9"/>
        <v>0.12906552435348248</v>
      </c>
      <c r="K30" s="19">
        <f t="shared" si="9"/>
        <v>-0.0547945205479452</v>
      </c>
      <c r="L30" s="19">
        <f t="shared" si="9"/>
        <v>0.07660800970873786</v>
      </c>
      <c r="M30" s="19">
        <f t="shared" si="9"/>
        <v>0.04920838682071031</v>
      </c>
      <c r="N30" s="20">
        <f>IF(N23&lt;&gt;0,(N23-N22)/N22,)</f>
        <v>0.060170972464931756</v>
      </c>
    </row>
    <row r="31" spans="1:14" s="7" customFormat="1" ht="19.5" customHeight="1">
      <c r="A31" s="18" t="s">
        <v>17</v>
      </c>
      <c r="B31" s="19">
        <f>IF(B24&lt;&gt;0,(B24-B23)/B23,)</f>
        <v>-0.09647000434270116</v>
      </c>
      <c r="C31" s="19">
        <f aca="true" t="shared" si="10" ref="C31:M31">IF(C24&lt;&gt;0,(C24-C23)/C23,)</f>
        <v>-0.31051731779902486</v>
      </c>
      <c r="D31" s="19">
        <f t="shared" si="10"/>
        <v>0.0934176273707698</v>
      </c>
      <c r="E31" s="19">
        <f t="shared" si="10"/>
        <v>-0.15680245964642583</v>
      </c>
      <c r="F31" s="19">
        <f t="shared" si="10"/>
        <v>0.1603023383985513</v>
      </c>
      <c r="G31" s="19">
        <f t="shared" si="10"/>
        <v>-0.036842469067533</v>
      </c>
      <c r="H31" s="19">
        <f t="shared" si="10"/>
        <v>-0.04184704184704185</v>
      </c>
      <c r="I31" s="19">
        <f t="shared" si="10"/>
        <v>-0.15371069182389938</v>
      </c>
      <c r="J31" s="19">
        <f t="shared" si="10"/>
        <v>0.0004215555399423874</v>
      </c>
      <c r="K31" s="19">
        <f t="shared" si="10"/>
        <v>-0.07556935817805382</v>
      </c>
      <c r="L31" s="19">
        <f t="shared" si="10"/>
        <v>-0.07390446667606031</v>
      </c>
      <c r="M31" s="19">
        <f t="shared" si="10"/>
        <v>-0.12904917268701935</v>
      </c>
      <c r="N31" s="20">
        <f>IF(N24&lt;&gt;0,(N24-N23)/N23,)</f>
        <v>-0.07108172266099828</v>
      </c>
    </row>
    <row r="32" spans="1:14" s="7" customFormat="1" ht="19.5" customHeight="1" thickBot="1">
      <c r="A32" s="21" t="s">
        <v>18</v>
      </c>
      <c r="B32" s="22">
        <f>IF(B25&lt;&gt;0,(B25-B24)/B24,)</f>
        <v>0.06076627300192255</v>
      </c>
      <c r="C32" s="22">
        <f aca="true" t="shared" si="11" ref="C32:M32">IF(C25&lt;&gt;0,(C25-C24)/C24,)</f>
        <v>0.15253925980347138</v>
      </c>
      <c r="D32" s="22">
        <f t="shared" si="11"/>
        <v>0.16787973607237602</v>
      </c>
      <c r="E32" s="22">
        <f t="shared" si="11"/>
        <v>0.01665699842545786</v>
      </c>
      <c r="F32" s="22">
        <f t="shared" si="11"/>
        <v>0</v>
      </c>
      <c r="G32" s="22">
        <f t="shared" si="11"/>
        <v>0</v>
      </c>
      <c r="H32" s="22">
        <f t="shared" si="11"/>
        <v>0</v>
      </c>
      <c r="I32" s="22">
        <f t="shared" si="11"/>
        <v>0</v>
      </c>
      <c r="J32" s="22">
        <f t="shared" si="11"/>
        <v>0</v>
      </c>
      <c r="K32" s="22">
        <f t="shared" si="11"/>
        <v>0</v>
      </c>
      <c r="L32" s="22">
        <f t="shared" si="11"/>
        <v>0</v>
      </c>
      <c r="M32" s="22">
        <f t="shared" si="11"/>
        <v>0</v>
      </c>
      <c r="N32" s="23">
        <f>IF(N25&lt;&gt;0,(N25-N24)/N24,)</f>
        <v>-0.6064949301178405</v>
      </c>
    </row>
    <row r="33" spans="1:14" s="7" customFormat="1" ht="15" customHeight="1" thickBot="1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s="7" customFormat="1" ht="24.75" customHeight="1">
      <c r="A34" s="52" t="s">
        <v>24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7"/>
    </row>
    <row r="35" spans="1:14" s="7" customFormat="1" ht="24.75" customHeight="1">
      <c r="A35" s="53"/>
      <c r="B35" s="4" t="s">
        <v>0</v>
      </c>
      <c r="C35" s="5" t="s">
        <v>1</v>
      </c>
      <c r="D35" s="5" t="s">
        <v>2</v>
      </c>
      <c r="E35" s="5" t="s">
        <v>3</v>
      </c>
      <c r="F35" s="5" t="s">
        <v>4</v>
      </c>
      <c r="G35" s="5" t="s">
        <v>5</v>
      </c>
      <c r="H35" s="5" t="s">
        <v>6</v>
      </c>
      <c r="I35" s="5" t="s">
        <v>7</v>
      </c>
      <c r="J35" s="5" t="s">
        <v>8</v>
      </c>
      <c r="K35" s="5" t="s">
        <v>9</v>
      </c>
      <c r="L35" s="5" t="s">
        <v>10</v>
      </c>
      <c r="M35" s="5" t="s">
        <v>11</v>
      </c>
      <c r="N35" s="6" t="s">
        <v>12</v>
      </c>
    </row>
    <row r="36" spans="1:14" s="7" customFormat="1" ht="24.75" customHeight="1">
      <c r="A36" s="18">
        <v>2001</v>
      </c>
      <c r="B36" s="38">
        <f aca="true" t="shared" si="12" ref="B36:B41">IF(B4&lt;&gt;0,B4/B20,)</f>
        <v>0.14256462063680067</v>
      </c>
      <c r="C36" s="38">
        <f aca="true" t="shared" si="13" ref="C36:M36">IF(C4&lt;&gt;0,C4/C20,)</f>
        <v>0.14350424352949429</v>
      </c>
      <c r="D36" s="38">
        <f t="shared" si="13"/>
        <v>0.14258214981899195</v>
      </c>
      <c r="E36" s="38">
        <f t="shared" si="13"/>
        <v>0.07233518027784469</v>
      </c>
      <c r="F36" s="38">
        <f t="shared" si="13"/>
        <v>0.0505239898989899</v>
      </c>
      <c r="G36" s="38">
        <f t="shared" si="13"/>
        <v>0.049679242513211985</v>
      </c>
      <c r="H36" s="38">
        <f t="shared" si="13"/>
        <v>0.06899721448467967</v>
      </c>
      <c r="I36" s="38">
        <f t="shared" si="13"/>
        <v>0.09622777017783858</v>
      </c>
      <c r="J36" s="38">
        <f t="shared" si="13"/>
        <v>0.05174042048151916</v>
      </c>
      <c r="K36" s="38">
        <f t="shared" si="13"/>
        <v>0.04767241379310345</v>
      </c>
      <c r="L36" s="38">
        <f t="shared" si="13"/>
        <v>0.1293743530020704</v>
      </c>
      <c r="M36" s="38">
        <f t="shared" si="13"/>
        <v>0.1435699810006333</v>
      </c>
      <c r="N36" s="39">
        <f aca="true" t="shared" si="14" ref="N36:N42">IF(N4&lt;&gt;0,N4/N20,)</f>
        <v>0.09815726427089606</v>
      </c>
    </row>
    <row r="37" spans="1:14" s="7" customFormat="1" ht="24.75" customHeight="1">
      <c r="A37" s="18">
        <v>2002</v>
      </c>
      <c r="B37" s="38">
        <f t="shared" si="12"/>
        <v>0.14433349457535763</v>
      </c>
      <c r="C37" s="38">
        <f aca="true" t="shared" si="15" ref="C37:M37">IF(C5&lt;&gt;0,C5/C21,)</f>
        <v>0.14629924595441837</v>
      </c>
      <c r="D37" s="38">
        <f t="shared" si="15"/>
        <v>0.143695531587057</v>
      </c>
      <c r="E37" s="38">
        <f t="shared" si="15"/>
        <v>0.07683683504693786</v>
      </c>
      <c r="F37" s="38">
        <f t="shared" si="15"/>
        <v>0.049207394957983194</v>
      </c>
      <c r="G37" s="38">
        <f t="shared" si="15"/>
        <v>0.05107490347490347</v>
      </c>
      <c r="H37" s="38">
        <f t="shared" si="15"/>
        <v>0.07106051873198847</v>
      </c>
      <c r="I37" s="38">
        <f t="shared" si="15"/>
        <v>0.08995213879748729</v>
      </c>
      <c r="J37" s="38">
        <f t="shared" si="15"/>
        <v>0.05190330830789539</v>
      </c>
      <c r="K37" s="38">
        <f t="shared" si="15"/>
        <v>0.04904717853839038</v>
      </c>
      <c r="L37" s="38">
        <f t="shared" si="15"/>
        <v>0.13514780835881754</v>
      </c>
      <c r="M37" s="38">
        <f t="shared" si="15"/>
        <v>0.14407758504773432</v>
      </c>
      <c r="N37" s="39">
        <f t="shared" si="14"/>
        <v>0.0992053832172688</v>
      </c>
    </row>
    <row r="38" spans="1:14" s="7" customFormat="1" ht="24.75" customHeight="1">
      <c r="A38" s="18">
        <v>2003</v>
      </c>
      <c r="B38" s="38">
        <f t="shared" si="12"/>
        <v>0.14240556660039763</v>
      </c>
      <c r="C38" s="38">
        <f aca="true" t="shared" si="16" ref="C38:M38">IF(C6&lt;&gt;0,C6/C22,)</f>
        <v>0.14447086177154428</v>
      </c>
      <c r="D38" s="38">
        <f t="shared" si="16"/>
        <v>0.1438043552460919</v>
      </c>
      <c r="E38" s="38">
        <f t="shared" si="16"/>
        <v>0.07531442869057547</v>
      </c>
      <c r="F38" s="38">
        <f t="shared" si="16"/>
        <v>0.05089274643521389</v>
      </c>
      <c r="G38" s="38">
        <f t="shared" si="16"/>
        <v>0.05044926993635342</v>
      </c>
      <c r="H38" s="38">
        <f t="shared" si="16"/>
        <v>0.07253523846302376</v>
      </c>
      <c r="I38" s="38">
        <f t="shared" si="16"/>
        <v>0.08216143738267633</v>
      </c>
      <c r="J38" s="38">
        <f t="shared" si="16"/>
        <v>0.05263287323496748</v>
      </c>
      <c r="K38" s="38">
        <f t="shared" si="16"/>
        <v>0.050127201565557736</v>
      </c>
      <c r="L38" s="38">
        <f t="shared" si="16"/>
        <v>0.14453428398058252</v>
      </c>
      <c r="M38" s="38">
        <f t="shared" si="16"/>
        <v>0.1474955681887646</v>
      </c>
      <c r="N38" s="39">
        <f t="shared" si="14"/>
        <v>0.1006621640768904</v>
      </c>
    </row>
    <row r="39" spans="1:16" s="7" customFormat="1" ht="24.75" customHeight="1">
      <c r="A39" s="18">
        <v>2004</v>
      </c>
      <c r="B39" s="38">
        <f t="shared" si="12"/>
        <v>0.14824058564427073</v>
      </c>
      <c r="C39" s="38">
        <f aca="true" t="shared" si="17" ref="C39:M39">IF(C7&lt;&gt;0,C7/C23,)</f>
        <v>0.14921230925093398</v>
      </c>
      <c r="D39" s="38">
        <f t="shared" si="17"/>
        <v>0.14993677947192266</v>
      </c>
      <c r="E39" s="38">
        <f t="shared" si="17"/>
        <v>0.07341765075815807</v>
      </c>
      <c r="F39" s="38">
        <f t="shared" si="17"/>
        <v>0.0537729312652547</v>
      </c>
      <c r="G39" s="38">
        <f t="shared" si="17"/>
        <v>0.05195963226653764</v>
      </c>
      <c r="H39" s="38">
        <f t="shared" si="17"/>
        <v>0.06974025974025974</v>
      </c>
      <c r="I39" s="38">
        <f t="shared" si="17"/>
        <v>0.08796729559748429</v>
      </c>
      <c r="J39" s="38">
        <f t="shared" si="17"/>
        <v>0.05224127028736036</v>
      </c>
      <c r="K39" s="38">
        <f t="shared" si="17"/>
        <v>0.0519951690821256</v>
      </c>
      <c r="L39" s="38">
        <f t="shared" si="17"/>
        <v>0.1380146540791884</v>
      </c>
      <c r="M39" s="38">
        <f t="shared" si="17"/>
        <v>0.14660452109065486</v>
      </c>
      <c r="N39" s="39">
        <f t="shared" si="14"/>
        <v>0.101853572542306</v>
      </c>
      <c r="P39" s="40"/>
    </row>
    <row r="40" spans="1:16" s="7" customFormat="1" ht="24.75" customHeight="1">
      <c r="A40" s="18">
        <v>2005</v>
      </c>
      <c r="B40" s="38">
        <f t="shared" si="12"/>
        <v>0.14902842625652293</v>
      </c>
      <c r="C40" s="38">
        <f aca="true" t="shared" si="18" ref="C40:M40">IF(C8&lt;&gt;0,C8/C24,)</f>
        <v>0.15241160804481585</v>
      </c>
      <c r="D40" s="38">
        <f t="shared" si="18"/>
        <v>0.14888306917896743</v>
      </c>
      <c r="E40" s="38">
        <f t="shared" si="18"/>
        <v>0.08027927405320295</v>
      </c>
      <c r="F40" s="38">
        <f t="shared" si="18"/>
        <v>0.05160887561918979</v>
      </c>
      <c r="G40" s="38">
        <f t="shared" si="18"/>
        <v>0.052523324242859194</v>
      </c>
      <c r="H40" s="38">
        <f t="shared" si="18"/>
        <v>0.07130354752342705</v>
      </c>
      <c r="I40" s="38">
        <f t="shared" si="18"/>
        <v>0.09715219976218786</v>
      </c>
      <c r="J40" s="38">
        <f t="shared" si="18"/>
        <v>0.052187653627361476</v>
      </c>
      <c r="K40" s="38">
        <f t="shared" si="18"/>
        <v>0.05316461366181411</v>
      </c>
      <c r="L40" s="38">
        <f t="shared" si="18"/>
        <v>0.1422396348421453</v>
      </c>
      <c r="M40" s="38">
        <f t="shared" si="18"/>
        <v>0.14869824068499565</v>
      </c>
      <c r="N40" s="39">
        <f t="shared" si="14"/>
        <v>0.10126568922992599</v>
      </c>
      <c r="P40" s="40"/>
    </row>
    <row r="41" spans="1:16" s="7" customFormat="1" ht="24.75" customHeight="1">
      <c r="A41" s="18">
        <v>2006</v>
      </c>
      <c r="B41" s="38">
        <f t="shared" si="12"/>
        <v>0.14789630396789435</v>
      </c>
      <c r="C41" s="38">
        <f aca="true" t="shared" si="19" ref="C41:M41">IF(C9&lt;&gt;0,C9/C25,)</f>
        <v>0.1507617529880478</v>
      </c>
      <c r="D41" s="38">
        <f t="shared" si="19"/>
        <v>0.1469637136699866</v>
      </c>
      <c r="E41" s="38">
        <f t="shared" si="19"/>
        <v>0.0737724160417346</v>
      </c>
      <c r="F41" s="38">
        <f t="shared" si="19"/>
        <v>0</v>
      </c>
      <c r="G41" s="38">
        <f t="shared" si="19"/>
        <v>0</v>
      </c>
      <c r="H41" s="38">
        <f t="shared" si="19"/>
        <v>0</v>
      </c>
      <c r="I41" s="38">
        <f t="shared" si="19"/>
        <v>0</v>
      </c>
      <c r="J41" s="38">
        <f t="shared" si="19"/>
        <v>0</v>
      </c>
      <c r="K41" s="38">
        <f t="shared" si="19"/>
        <v>0</v>
      </c>
      <c r="L41" s="38">
        <f t="shared" si="19"/>
        <v>0</v>
      </c>
      <c r="M41" s="38">
        <f t="shared" si="19"/>
        <v>0</v>
      </c>
      <c r="N41" s="39">
        <f t="shared" si="14"/>
        <v>0.13241120551570443</v>
      </c>
      <c r="P41" s="40"/>
    </row>
    <row r="42" spans="1:14" s="7" customFormat="1" ht="24.75" customHeight="1">
      <c r="A42" s="11"/>
      <c r="B42" s="41"/>
      <c r="C42" s="41"/>
      <c r="D42" s="41"/>
      <c r="E42" s="42"/>
      <c r="F42" s="41"/>
      <c r="G42" s="41"/>
      <c r="H42" s="41"/>
      <c r="I42" s="41"/>
      <c r="J42" s="43"/>
      <c r="K42" s="47" t="s">
        <v>22</v>
      </c>
      <c r="L42" s="50"/>
      <c r="M42" s="51"/>
      <c r="N42" s="44">
        <f t="shared" si="14"/>
        <v>0.10253843468928671</v>
      </c>
    </row>
    <row r="43" spans="1:14" s="7" customFormat="1" ht="19.5" customHeight="1">
      <c r="A43" s="18" t="s">
        <v>14</v>
      </c>
      <c r="B43" s="19">
        <f>IF(B37&lt;&gt;0,(B37-B36)/B36,)</f>
        <v>0.012407523904990165</v>
      </c>
      <c r="C43" s="19">
        <f aca="true" t="shared" si="20" ref="C43:M43">IF(C37&lt;&gt;0,(C37-C36)/C36,)</f>
        <v>0.019476792854210147</v>
      </c>
      <c r="D43" s="19">
        <f t="shared" si="20"/>
        <v>0.007808703750634219</v>
      </c>
      <c r="E43" s="19">
        <f t="shared" si="20"/>
        <v>0.062233269507340525</v>
      </c>
      <c r="F43" s="19">
        <f t="shared" si="20"/>
        <v>-0.026058807779015675</v>
      </c>
      <c r="G43" s="19">
        <f t="shared" si="20"/>
        <v>0.028093442876475284</v>
      </c>
      <c r="H43" s="19">
        <f t="shared" si="20"/>
        <v>0.029904167330797708</v>
      </c>
      <c r="I43" s="19">
        <f t="shared" si="20"/>
        <v>-0.06521642732397621</v>
      </c>
      <c r="J43" s="19">
        <f t="shared" si="20"/>
        <v>0.0031481736108892404</v>
      </c>
      <c r="K43" s="19">
        <f t="shared" si="20"/>
        <v>0.028837741492456395</v>
      </c>
      <c r="L43" s="19">
        <f t="shared" si="20"/>
        <v>0.04462596506012864</v>
      </c>
      <c r="M43" s="19">
        <f t="shared" si="20"/>
        <v>0.003535586224663311</v>
      </c>
      <c r="N43" s="20">
        <f>IF(N37&lt;&gt;0,(N37-N36)/N36,)</f>
        <v>0.010677955973590652</v>
      </c>
    </row>
    <row r="44" spans="1:14" s="7" customFormat="1" ht="19.5" customHeight="1">
      <c r="A44" s="18" t="s">
        <v>15</v>
      </c>
      <c r="B44" s="19">
        <f>IF(B38&lt;&gt;0,(B38-B37)/B37,)</f>
        <v>-0.013357453726400365</v>
      </c>
      <c r="C44" s="19">
        <f aca="true" t="shared" si="21" ref="C44:M44">IF(C38&lt;&gt;0,(C38-C37)/C37,)</f>
        <v>-0.012497563954934891</v>
      </c>
      <c r="D44" s="19">
        <f t="shared" si="21"/>
        <v>0.0007573211068777041</v>
      </c>
      <c r="E44" s="19">
        <f t="shared" si="21"/>
        <v>-0.019813496423068244</v>
      </c>
      <c r="F44" s="19">
        <f t="shared" si="21"/>
        <v>0.0342499634185018</v>
      </c>
      <c r="G44" s="19">
        <f t="shared" si="21"/>
        <v>-0.012249333742891185</v>
      </c>
      <c r="H44" s="19">
        <f t="shared" si="21"/>
        <v>0.020753011058043825</v>
      </c>
      <c r="I44" s="19">
        <f t="shared" si="21"/>
        <v>-0.08660940716874412</v>
      </c>
      <c r="J44" s="19">
        <f t="shared" si="21"/>
        <v>0.014056231690362372</v>
      </c>
      <c r="K44" s="19">
        <f t="shared" si="21"/>
        <v>0.02202008472968529</v>
      </c>
      <c r="L44" s="19">
        <f t="shared" si="21"/>
        <v>0.06945340613178039</v>
      </c>
      <c r="M44" s="19">
        <f t="shared" si="21"/>
        <v>0.023723212322707053</v>
      </c>
      <c r="N44" s="20">
        <f>IF(N38&lt;&gt;0,(N38-N37)/N37,)</f>
        <v>0.014684494050399649</v>
      </c>
    </row>
    <row r="45" spans="1:14" s="7" customFormat="1" ht="19.5" customHeight="1">
      <c r="A45" s="18" t="s">
        <v>16</v>
      </c>
      <c r="B45" s="19">
        <f>IF(B39&lt;&gt;0,(B39-B38)/B38,)</f>
        <v>0.04097465557822375</v>
      </c>
      <c r="C45" s="19">
        <f aca="true" t="shared" si="22" ref="C45:M45">IF(C39&lt;&gt;0,(C39-C38)/C38,)</f>
        <v>0.032819403312534294</v>
      </c>
      <c r="D45" s="19">
        <f t="shared" si="22"/>
        <v>0.04264421766181123</v>
      </c>
      <c r="E45" s="19">
        <f t="shared" si="22"/>
        <v>-0.025184788166025936</v>
      </c>
      <c r="F45" s="19">
        <f t="shared" si="22"/>
        <v>0.05659322854008812</v>
      </c>
      <c r="G45" s="19">
        <f t="shared" si="22"/>
        <v>0.029938239583837012</v>
      </c>
      <c r="H45" s="19">
        <f t="shared" si="22"/>
        <v>-0.03853270192513137</v>
      </c>
      <c r="I45" s="19">
        <f t="shared" si="22"/>
        <v>0.07066402925458216</v>
      </c>
      <c r="J45" s="19">
        <f t="shared" si="22"/>
        <v>-0.007440273037325938</v>
      </c>
      <c r="K45" s="19">
        <f t="shared" si="22"/>
        <v>0.0372645481540573</v>
      </c>
      <c r="L45" s="19">
        <f t="shared" si="22"/>
        <v>-0.045107843771309</v>
      </c>
      <c r="M45" s="19">
        <f t="shared" si="22"/>
        <v>-0.006041178789652769</v>
      </c>
      <c r="N45" s="20">
        <f>IF(N39&lt;&gt;0,(N39-N38)/N38,)</f>
        <v>0.011835712815646873</v>
      </c>
    </row>
    <row r="46" spans="1:14" s="7" customFormat="1" ht="19.5" customHeight="1">
      <c r="A46" s="18" t="s">
        <v>17</v>
      </c>
      <c r="B46" s="19">
        <f>IF(B40&lt;&gt;0,(B40-B39)/B39,)</f>
        <v>0.005314608066530221</v>
      </c>
      <c r="C46" s="19">
        <f aca="true" t="shared" si="23" ref="C46:M46">IF(C40&lt;&gt;0,(C40-C39)/C39,)</f>
        <v>0.021441252467325114</v>
      </c>
      <c r="D46" s="19">
        <f t="shared" si="23"/>
        <v>-0.007027697251244135</v>
      </c>
      <c r="E46" s="19">
        <f t="shared" si="23"/>
        <v>0.09346013151043837</v>
      </c>
      <c r="F46" s="19">
        <f t="shared" si="23"/>
        <v>-0.04024433102577051</v>
      </c>
      <c r="G46" s="19">
        <f t="shared" si="23"/>
        <v>0.010848652150384405</v>
      </c>
      <c r="H46" s="19">
        <f t="shared" si="23"/>
        <v>0.02241585834336732</v>
      </c>
      <c r="I46" s="19">
        <f t="shared" si="23"/>
        <v>0.10441271500184951</v>
      </c>
      <c r="J46" s="19">
        <f t="shared" si="23"/>
        <v>-0.001026327646781088</v>
      </c>
      <c r="K46" s="19">
        <f t="shared" si="23"/>
        <v>0.02249140834298261</v>
      </c>
      <c r="L46" s="19">
        <f t="shared" si="23"/>
        <v>0.030612551914470983</v>
      </c>
      <c r="M46" s="19">
        <f t="shared" si="23"/>
        <v>0.014281412188141955</v>
      </c>
      <c r="N46" s="20">
        <f>IF(N40&lt;&gt;0,(N40-N39)/N39,)</f>
        <v>-0.005771847738927609</v>
      </c>
    </row>
    <row r="47" spans="1:14" s="7" customFormat="1" ht="19.5" customHeight="1" thickBot="1">
      <c r="A47" s="21" t="s">
        <v>19</v>
      </c>
      <c r="B47" s="22">
        <f>IF(B41&lt;&gt;0,(B41-B40)/B40,)</f>
        <v>-0.007596686867509788</v>
      </c>
      <c r="C47" s="22">
        <f aca="true" t="shared" si="24" ref="C47:M47">IF(C41&lt;&gt;0,(C41-C40)/C40,)</f>
        <v>-0.010824996061211485</v>
      </c>
      <c r="D47" s="22">
        <f t="shared" si="24"/>
        <v>-0.012891697622606417</v>
      </c>
      <c r="E47" s="22">
        <f t="shared" si="24"/>
        <v>-0.08105277592764618</v>
      </c>
      <c r="F47" s="22">
        <f t="shared" si="24"/>
        <v>0</v>
      </c>
      <c r="G47" s="22">
        <f t="shared" si="24"/>
        <v>0</v>
      </c>
      <c r="H47" s="22">
        <f t="shared" si="24"/>
        <v>0</v>
      </c>
      <c r="I47" s="22">
        <f t="shared" si="24"/>
        <v>0</v>
      </c>
      <c r="J47" s="22">
        <f t="shared" si="24"/>
        <v>0</v>
      </c>
      <c r="K47" s="22">
        <f t="shared" si="24"/>
        <v>0</v>
      </c>
      <c r="L47" s="22">
        <f t="shared" si="24"/>
        <v>0</v>
      </c>
      <c r="M47" s="22">
        <f t="shared" si="24"/>
        <v>0</v>
      </c>
      <c r="N47" s="23">
        <f>IF(N41&lt;&gt;0,(N41-N40)/N40,)</f>
        <v>0.3075623789520837</v>
      </c>
    </row>
    <row r="48" spans="7:11" ht="12.75">
      <c r="G48" s="24"/>
      <c r="K48" s="24"/>
    </row>
    <row r="49" ht="12.75">
      <c r="G49" s="24"/>
    </row>
    <row r="64" ht="12.75" customHeight="1"/>
    <row r="65" ht="12.75" customHeight="1"/>
  </sheetData>
  <sheetProtection sheet="1" objects="1" scenarios="1"/>
  <mergeCells count="8">
    <mergeCell ref="K27:M27"/>
    <mergeCell ref="K26:M26"/>
    <mergeCell ref="K42:M42"/>
    <mergeCell ref="A2:A3"/>
    <mergeCell ref="A18:A19"/>
    <mergeCell ref="K10:M10"/>
    <mergeCell ref="K11:M11"/>
    <mergeCell ref="A34:A35"/>
  </mergeCells>
  <printOptions horizontalCentered="1"/>
  <pageMargins left="0.2362204724409449" right="0.1968503937007874" top="0.4724409448818898" bottom="0.1968503937007874" header="0.15748031496062992" footer="0.15748031496062992"/>
  <pageSetup fitToHeight="1" fitToWidth="1" horizontalDpi="300" verticalDpi="300" orientation="portrait" paperSize="9" scale="59" r:id="rId2"/>
  <headerFooter alignWithMargins="0">
    <oddHeader>&amp;C&amp;"Arial,Gras"&amp;20&amp;UEVOLUTION DU COUT ET DE LA CONSOMMATION D'ELECTRICITE&amp;"Arial,Italique"&amp;U (2001 - 2006)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Suivi du coût et de la consommation d'électricité</dc:title>
  <dc:subject/>
  <dc:creator>Fréléonat</dc:creator>
  <cp:keywords/>
  <dc:description/>
  <cp:lastModifiedBy>Nanard</cp:lastModifiedBy>
  <cp:lastPrinted>2006-05-16T15:38:55Z</cp:lastPrinted>
  <dcterms:created xsi:type="dcterms:W3CDTF">2004-11-12T09:03:14Z</dcterms:created>
  <dcterms:modified xsi:type="dcterms:W3CDTF">2006-05-17T14:56:49Z</dcterms:modified>
  <cp:category/>
  <cp:version/>
  <cp:contentType/>
  <cp:contentStatus/>
</cp:coreProperties>
</file>